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3.xml" ContentType="application/vnd.openxmlformats-officedocument.drawingml.chart+xml"/>
  <Override PartName="/xl/drawings/drawing15.xml" ContentType="application/vnd.openxmlformats-officedocument.drawingml.chartshap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16.xml" ContentType="application/vnd.openxmlformats-officedocument.drawing+xml"/>
  <Override PartName="/xl/charts/chart6.xml" ContentType="application/vnd.openxmlformats-officedocument.drawingml.chart+xml"/>
  <Override PartName="/xl/drawings/drawing17.xml" ContentType="application/vnd.openxmlformats-officedocument.drawingml.chartshapes+xml"/>
  <Override PartName="/xl/charts/chart7.xml" ContentType="application/vnd.openxmlformats-officedocument.drawingml.chart+xml"/>
  <Override PartName="/xl/drawings/drawing18.xml" ContentType="application/vnd.openxmlformats-officedocument.drawing+xml"/>
  <Override PartName="/xl/embeddings/oleObject3.bin" ContentType="application/vnd.openxmlformats-officedocument.oleObject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drawings/drawing19.xml" ContentType="application/vnd.openxmlformats-officedocument.drawing+xml"/>
  <Override PartName="/xl/charts/chart8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9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harts/chart10.xml" ContentType="application/vnd.openxmlformats-officedocument.drawingml.chart+xml"/>
  <Override PartName="/xl/drawings/drawing2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/>
  <mc:AlternateContent xmlns:mc="http://schemas.openxmlformats.org/markup-compatibility/2006">
    <mc:Choice Requires="x15">
      <x15ac:absPath xmlns:x15ac="http://schemas.microsoft.com/office/spreadsheetml/2010/11/ac" url="Y:\Pécsi Rita\WIKIBE\EN\"/>
    </mc:Choice>
  </mc:AlternateContent>
  <xr:revisionPtr revIDLastSave="0" documentId="8_{12953484-2EF7-493D-B9A9-9B9F691A022B}" xr6:coauthVersionLast="33" xr6:coauthVersionMax="33" xr10:uidLastSave="{00000000-0000-0000-0000-000000000000}"/>
  <bookViews>
    <workbookView xWindow="360" yWindow="120" windowWidth="9720" windowHeight="5880" tabRatio="955" firstSheet="6" activeTab="13" xr2:uid="{00000000-000D-0000-FFFF-FFFF00000000}"/>
  </bookViews>
  <sheets>
    <sheet name="Ges-Dok-Rev-Stand " sheetId="23" r:id="rId1"/>
    <sheet name="Capacity" sheetId="11" r:id="rId2"/>
    <sheet name="P-FMEA" sheetId="12" r:id="rId3"/>
    <sheet name="Control Plan" sheetId="13" r:id="rId4"/>
    <sheet name="Test equipment capability P.I" sheetId="1" r:id="rId5"/>
    <sheet name="Test equipment capability P.II" sheetId="2" r:id="rId6"/>
    <sheet name="EMPB-Result" sheetId="7" r:id="rId7"/>
    <sheet name="EMPB-Test Results" sheetId="8" r:id="rId8"/>
    <sheet name="EMPB-Material Declaration" sheetId="22" r:id="rId9"/>
    <sheet name="Short-term capability" sheetId="14" r:id="rId10"/>
    <sheet name="Process capability I" sheetId="15" r:id="rId11"/>
    <sheet name="Process capability II" sheetId="16" r:id="rId12"/>
    <sheet name="SPC monitoring" sheetId="19" r:id="rId13"/>
    <sheet name="8D Report" sheetId="18" r:id="rId14"/>
    <sheet name="Tabelle zu 3.5a" sheetId="4" state="hidden" r:id="rId15"/>
    <sheet name="Tabelle zu 3.5b" sheetId="5" state="hidden" r:id="rId16"/>
    <sheet name="Tabelle zu 3.11" sheetId="20" state="hidden" r:id="rId17"/>
    <sheet name="Tabelle zu 3.10b" sheetId="17" state="hidden" r:id="rId18"/>
    <sheet name="Tabelle zu 3.5c" sheetId="6" state="hidden" r:id="rId19"/>
  </sheets>
  <definedNames>
    <definedName name="Dropdown4" localSheetId="13">'8D Report'!#REF!</definedName>
    <definedName name="_xlnm.Print_Titles" localSheetId="13">'8D Report'!$1:$3</definedName>
    <definedName name="_xlnm.Print_Titles" localSheetId="2">'P-FMEA'!$1:$7</definedName>
    <definedName name="_xlnm.Print_Titles" localSheetId="9">'Short-term capability'!$16:$16</definedName>
    <definedName name="_xlnm.Print_Area" localSheetId="13">'8D Report'!$A$1:$E$95</definedName>
    <definedName name="_xlnm.Print_Area" localSheetId="11">'Process capability II'!$A$1:$M$188</definedName>
    <definedName name="Text15" localSheetId="13">'8D Report'!$A$7</definedName>
    <definedName name="Text21" localSheetId="13">'8D Report'!$B$38</definedName>
    <definedName name="Text29" localSheetId="13">'8D Report'!$A$54</definedName>
    <definedName name="Text34" localSheetId="13">'8D Report'!$A$72</definedName>
    <definedName name="Text37" localSheetId="13">'8D Report'!$C$78</definedName>
    <definedName name="Text38" localSheetId="13">'8D Report'!$D$78</definedName>
    <definedName name="Text39" localSheetId="13">'8D Report'!$E$78</definedName>
  </definedNames>
  <calcPr calcId="179017"/>
</workbook>
</file>

<file path=xl/calcChain.xml><?xml version="1.0" encoding="utf-8"?>
<calcChain xmlns="http://schemas.openxmlformats.org/spreadsheetml/2006/main">
  <c r="H54" i="2" l="1"/>
  <c r="L70" i="2" l="1"/>
  <c r="K8" i="12" l="1"/>
  <c r="T8" i="12"/>
  <c r="K9" i="12"/>
  <c r="T9" i="12"/>
  <c r="K10" i="12"/>
  <c r="T10" i="12"/>
  <c r="K11" i="12"/>
  <c r="T11" i="12"/>
  <c r="K12" i="12"/>
  <c r="T12" i="12"/>
  <c r="K13" i="12"/>
  <c r="T13" i="12"/>
  <c r="K14" i="12"/>
  <c r="T14" i="12"/>
  <c r="K15" i="12"/>
  <c r="T15" i="12"/>
  <c r="K16" i="12"/>
  <c r="T16" i="12"/>
  <c r="K17" i="12"/>
  <c r="T17" i="12"/>
  <c r="K18" i="12"/>
  <c r="T18" i="12"/>
  <c r="K19" i="12"/>
  <c r="T19" i="12"/>
  <c r="K20" i="12"/>
  <c r="T20" i="12"/>
  <c r="K21" i="12"/>
  <c r="T21" i="12"/>
  <c r="K22" i="12"/>
  <c r="T22" i="12"/>
  <c r="K23" i="12"/>
  <c r="T23" i="12"/>
  <c r="K24" i="12"/>
  <c r="T24" i="12"/>
  <c r="K25" i="12"/>
  <c r="T25" i="12"/>
  <c r="K26" i="12"/>
  <c r="T26" i="12"/>
  <c r="K27" i="12"/>
  <c r="T27" i="12"/>
  <c r="F21" i="15"/>
  <c r="G21" i="15"/>
  <c r="H21" i="15"/>
  <c r="I21" i="15"/>
  <c r="J21" i="15"/>
  <c r="I19" i="16"/>
  <c r="J19" i="16"/>
  <c r="G53" i="16" s="1"/>
  <c r="I20" i="16"/>
  <c r="J20" i="16"/>
  <c r="I21" i="16"/>
  <c r="J21" i="16"/>
  <c r="I22" i="16"/>
  <c r="J22" i="16"/>
  <c r="I23" i="16"/>
  <c r="J23" i="16"/>
  <c r="I24" i="16"/>
  <c r="J24" i="16"/>
  <c r="I25" i="16"/>
  <c r="J25" i="16"/>
  <c r="I26" i="16"/>
  <c r="J26" i="16"/>
  <c r="I27" i="16"/>
  <c r="J27" i="16"/>
  <c r="I28" i="16"/>
  <c r="J28" i="16"/>
  <c r="I29" i="16"/>
  <c r="J29" i="16"/>
  <c r="I30" i="16"/>
  <c r="J30" i="16"/>
  <c r="I31" i="16"/>
  <c r="J31" i="16"/>
  <c r="I32" i="16"/>
  <c r="J32" i="16"/>
  <c r="I33" i="16"/>
  <c r="J33" i="16"/>
  <c r="I34" i="16"/>
  <c r="J34" i="16"/>
  <c r="I35" i="16"/>
  <c r="J35" i="16"/>
  <c r="I36" i="16"/>
  <c r="J36" i="16"/>
  <c r="I37" i="16"/>
  <c r="J37" i="16"/>
  <c r="I38" i="16"/>
  <c r="J38" i="16"/>
  <c r="I39" i="16"/>
  <c r="J39" i="16"/>
  <c r="I40" i="16"/>
  <c r="J40" i="16"/>
  <c r="I41" i="16"/>
  <c r="J41" i="16"/>
  <c r="I42" i="16"/>
  <c r="J42" i="16"/>
  <c r="I43" i="16"/>
  <c r="J43" i="16"/>
  <c r="D47" i="16"/>
  <c r="C143" i="16" s="1"/>
  <c r="J47" i="16"/>
  <c r="D48" i="16"/>
  <c r="G139" i="16" s="1"/>
  <c r="E50" i="16"/>
  <c r="E74" i="16" s="1"/>
  <c r="E76" i="16" s="1"/>
  <c r="C61" i="16"/>
  <c r="H61" i="16"/>
  <c r="C63" i="16"/>
  <c r="H63" i="16"/>
  <c r="C64" i="16"/>
  <c r="C65" i="16"/>
  <c r="H65" i="16"/>
  <c r="C67" i="16"/>
  <c r="H67" i="16"/>
  <c r="C68" i="16"/>
  <c r="C69" i="16"/>
  <c r="H69" i="16"/>
  <c r="C127" i="16"/>
  <c r="H127" i="16"/>
  <c r="C129" i="16"/>
  <c r="H129" i="16"/>
  <c r="C130" i="16"/>
  <c r="C131" i="16"/>
  <c r="H131" i="16"/>
  <c r="C133" i="16"/>
  <c r="H133" i="16"/>
  <c r="C134" i="16"/>
  <c r="C135" i="16"/>
  <c r="H135" i="16"/>
  <c r="C155" i="16"/>
  <c r="D154" i="16" s="1"/>
  <c r="E72" i="14"/>
  <c r="E75" i="14" s="1"/>
  <c r="F72" i="14"/>
  <c r="G72" i="14"/>
  <c r="H72" i="14"/>
  <c r="H75" i="14"/>
  <c r="I72" i="14"/>
  <c r="J72" i="14"/>
  <c r="E73" i="14"/>
  <c r="F73" i="14"/>
  <c r="F74" i="14" s="1"/>
  <c r="G73" i="14"/>
  <c r="G74" i="14" s="1"/>
  <c r="H73" i="14"/>
  <c r="H74" i="14" s="1"/>
  <c r="I73" i="14"/>
  <c r="I75" i="14" s="1"/>
  <c r="J73" i="14"/>
  <c r="J74" i="14" s="1"/>
  <c r="I22" i="19"/>
  <c r="J22" i="19"/>
  <c r="G54" i="19" s="1"/>
  <c r="I23" i="19"/>
  <c r="E51" i="19" s="1"/>
  <c r="J23" i="19"/>
  <c r="I24" i="19"/>
  <c r="J24" i="19"/>
  <c r="I25" i="19"/>
  <c r="J25" i="19"/>
  <c r="I26" i="19"/>
  <c r="J26" i="19"/>
  <c r="I27" i="19"/>
  <c r="J27" i="19"/>
  <c r="I28" i="19"/>
  <c r="J28" i="19"/>
  <c r="I29" i="19"/>
  <c r="J29" i="19"/>
  <c r="I30" i="19"/>
  <c r="J30" i="19"/>
  <c r="I31" i="19"/>
  <c r="J31" i="19"/>
  <c r="I32" i="19"/>
  <c r="J32" i="19"/>
  <c r="I33" i="19"/>
  <c r="J33" i="19"/>
  <c r="I34" i="19"/>
  <c r="J34" i="19"/>
  <c r="I35" i="19"/>
  <c r="J35" i="19"/>
  <c r="I36" i="19"/>
  <c r="J36" i="19"/>
  <c r="I37" i="19"/>
  <c r="J37" i="19"/>
  <c r="I38" i="19"/>
  <c r="J38" i="19"/>
  <c r="I39" i="19"/>
  <c r="J39" i="19"/>
  <c r="I40" i="19"/>
  <c r="J40" i="19"/>
  <c r="I41" i="19"/>
  <c r="J41" i="19"/>
  <c r="I42" i="19"/>
  <c r="J42" i="19"/>
  <c r="I43" i="19"/>
  <c r="J43" i="19"/>
  <c r="I44" i="19"/>
  <c r="J44" i="19"/>
  <c r="I45" i="19"/>
  <c r="J45" i="19"/>
  <c r="I46" i="19"/>
  <c r="J46" i="19"/>
  <c r="D48" i="19"/>
  <c r="J48" i="19"/>
  <c r="D49" i="19"/>
  <c r="C58" i="19"/>
  <c r="H58" i="19"/>
  <c r="C60" i="19"/>
  <c r="H60" i="19"/>
  <c r="C61" i="19"/>
  <c r="C62" i="19"/>
  <c r="H62" i="19"/>
  <c r="C64" i="19"/>
  <c r="H64" i="19"/>
  <c r="C65" i="19"/>
  <c r="C66" i="19"/>
  <c r="H66" i="19"/>
  <c r="A34" i="17"/>
  <c r="A35" i="17"/>
  <c r="A36" i="17"/>
  <c r="A37" i="17"/>
  <c r="A38" i="17"/>
  <c r="A39" i="17"/>
  <c r="A40" i="17"/>
  <c r="A41" i="17"/>
  <c r="A42" i="17"/>
  <c r="A43" i="17"/>
  <c r="A44" i="17"/>
  <c r="A45" i="17"/>
  <c r="A46" i="17"/>
  <c r="A47" i="17"/>
  <c r="A48" i="17"/>
  <c r="A49" i="17"/>
  <c r="A50" i="17"/>
  <c r="A51" i="17"/>
  <c r="A52" i="17"/>
  <c r="A53" i="17"/>
  <c r="A54" i="17"/>
  <c r="A55" i="17"/>
  <c r="A56" i="17"/>
  <c r="A57" i="17"/>
  <c r="A58" i="17"/>
  <c r="A59" i="17"/>
  <c r="A60" i="17"/>
  <c r="A61" i="17"/>
  <c r="A62" i="17"/>
  <c r="A63" i="17"/>
  <c r="A64" i="17"/>
  <c r="A65" i="17"/>
  <c r="A66" i="17"/>
  <c r="A67" i="17"/>
  <c r="A68" i="17"/>
  <c r="A69" i="17"/>
  <c r="A70" i="17"/>
  <c r="A71" i="17"/>
  <c r="A72" i="17"/>
  <c r="A73" i="17"/>
  <c r="A74" i="17"/>
  <c r="A75" i="17"/>
  <c r="A76" i="17"/>
  <c r="A77" i="17"/>
  <c r="A78" i="17"/>
  <c r="A79" i="17"/>
  <c r="A80" i="17"/>
  <c r="A81" i="17"/>
  <c r="A82" i="17"/>
  <c r="A83" i="17"/>
  <c r="A84" i="17"/>
  <c r="A85" i="17"/>
  <c r="A86" i="17"/>
  <c r="A87" i="17"/>
  <c r="A88" i="17"/>
  <c r="A89" i="17"/>
  <c r="A90" i="17"/>
  <c r="A91" i="17"/>
  <c r="A92" i="17"/>
  <c r="A93" i="17"/>
  <c r="A94" i="17"/>
  <c r="A95" i="17"/>
  <c r="A96" i="17"/>
  <c r="A97" i="17"/>
  <c r="A98" i="17"/>
  <c r="A99" i="17"/>
  <c r="A100" i="17"/>
  <c r="A101" i="17"/>
  <c r="A102" i="17"/>
  <c r="A103" i="17"/>
  <c r="A104" i="17"/>
  <c r="A105" i="17"/>
  <c r="A106" i="17"/>
  <c r="A107" i="17"/>
  <c r="A108" i="17"/>
  <c r="A109" i="17"/>
  <c r="A110" i="17"/>
  <c r="A111" i="17"/>
  <c r="A112" i="17"/>
  <c r="A113" i="17"/>
  <c r="A114" i="17"/>
  <c r="A115" i="17"/>
  <c r="A116" i="17"/>
  <c r="A117" i="17"/>
  <c r="A118" i="17"/>
  <c r="A119" i="17"/>
  <c r="A120" i="17"/>
  <c r="A121" i="17"/>
  <c r="A122" i="17"/>
  <c r="A123" i="17"/>
  <c r="A124" i="17"/>
  <c r="A125" i="17"/>
  <c r="A126" i="17"/>
  <c r="A127" i="17"/>
  <c r="A128" i="17"/>
  <c r="A129" i="17"/>
  <c r="A130" i="17"/>
  <c r="A131" i="17"/>
  <c r="A132" i="17"/>
  <c r="A133" i="17"/>
  <c r="A134" i="17"/>
  <c r="A135" i="17"/>
  <c r="A136" i="17"/>
  <c r="A137" i="17"/>
  <c r="A138" i="17"/>
  <c r="A139" i="17"/>
  <c r="A140" i="17"/>
  <c r="A141" i="17"/>
  <c r="A142" i="17"/>
  <c r="A143" i="17"/>
  <c r="A144" i="17"/>
  <c r="A145" i="17"/>
  <c r="A146" i="17"/>
  <c r="A147" i="17"/>
  <c r="A148" i="17"/>
  <c r="A149" i="17"/>
  <c r="A150" i="17"/>
  <c r="A151" i="17"/>
  <c r="A152" i="17"/>
  <c r="A153" i="17"/>
  <c r="A154" i="17"/>
  <c r="A155" i="17"/>
  <c r="A156" i="17"/>
  <c r="A157" i="17"/>
  <c r="A158" i="17"/>
  <c r="A34" i="20"/>
  <c r="A35" i="20"/>
  <c r="A36" i="20"/>
  <c r="A37" i="20"/>
  <c r="A38" i="20"/>
  <c r="A39" i="20"/>
  <c r="A40" i="20"/>
  <c r="A41" i="20"/>
  <c r="A42" i="20"/>
  <c r="A4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A63" i="20"/>
  <c r="A64" i="20"/>
  <c r="A65" i="20"/>
  <c r="A66" i="20"/>
  <c r="A67" i="20"/>
  <c r="A68" i="20"/>
  <c r="A69" i="20"/>
  <c r="A70" i="20"/>
  <c r="A71" i="20"/>
  <c r="A72" i="20"/>
  <c r="A73" i="20"/>
  <c r="A74" i="20"/>
  <c r="A75" i="20"/>
  <c r="A76" i="20"/>
  <c r="A77" i="20"/>
  <c r="A78" i="20"/>
  <c r="A79" i="20"/>
  <c r="A80" i="20"/>
  <c r="A81" i="20"/>
  <c r="A82" i="20"/>
  <c r="A83" i="20"/>
  <c r="A84" i="20"/>
  <c r="A85" i="20"/>
  <c r="A86" i="20"/>
  <c r="A87" i="20"/>
  <c r="A88" i="20"/>
  <c r="A89" i="20"/>
  <c r="A90" i="20"/>
  <c r="A91" i="20"/>
  <c r="A92" i="20"/>
  <c r="A93" i="20"/>
  <c r="A94" i="20"/>
  <c r="A95" i="20"/>
  <c r="A96" i="20"/>
  <c r="A97" i="20"/>
  <c r="A98" i="20"/>
  <c r="A99" i="20"/>
  <c r="A100" i="20"/>
  <c r="A101" i="20"/>
  <c r="A102" i="20"/>
  <c r="A103" i="20"/>
  <c r="A104" i="20"/>
  <c r="A105" i="20"/>
  <c r="A106" i="20"/>
  <c r="A107" i="20"/>
  <c r="A108" i="20"/>
  <c r="A109" i="20"/>
  <c r="A110" i="20"/>
  <c r="A111" i="20"/>
  <c r="A112" i="20"/>
  <c r="A113" i="20"/>
  <c r="A114" i="20"/>
  <c r="A115" i="20"/>
  <c r="A116" i="20"/>
  <c r="A117" i="20"/>
  <c r="A118" i="20"/>
  <c r="A119" i="20"/>
  <c r="A120" i="20"/>
  <c r="A121" i="20"/>
  <c r="A122" i="20"/>
  <c r="A123" i="20"/>
  <c r="A124" i="20"/>
  <c r="A125" i="20"/>
  <c r="A126" i="20"/>
  <c r="A127" i="20"/>
  <c r="A128" i="20"/>
  <c r="A129" i="20"/>
  <c r="A130" i="20"/>
  <c r="A131" i="20"/>
  <c r="A132" i="20"/>
  <c r="A133" i="20"/>
  <c r="A134" i="20"/>
  <c r="A135" i="20"/>
  <c r="A136" i="20"/>
  <c r="A137" i="20"/>
  <c r="A138" i="20"/>
  <c r="A139" i="20"/>
  <c r="A140" i="20"/>
  <c r="A141" i="20"/>
  <c r="A142" i="20"/>
  <c r="A143" i="20"/>
  <c r="A144" i="20"/>
  <c r="A145" i="20"/>
  <c r="A146" i="20"/>
  <c r="A147" i="20"/>
  <c r="A148" i="20"/>
  <c r="A149" i="20"/>
  <c r="A150" i="20"/>
  <c r="A151" i="20"/>
  <c r="A152" i="20"/>
  <c r="A153" i="20"/>
  <c r="A154" i="20"/>
  <c r="A155" i="20"/>
  <c r="A156" i="20"/>
  <c r="A157" i="20"/>
  <c r="A158" i="20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E7" i="6"/>
  <c r="E8" i="6" s="1"/>
  <c r="E9" i="6" s="1"/>
  <c r="E10" i="6" s="1"/>
  <c r="E11" i="6" s="1"/>
  <c r="E12" i="6" s="1"/>
  <c r="E13" i="6" s="1"/>
  <c r="E14" i="6" s="1"/>
  <c r="E15" i="6" s="1"/>
  <c r="E16" i="6" s="1"/>
  <c r="E17" i="6" s="1"/>
  <c r="E18" i="6" s="1"/>
  <c r="E19" i="6" s="1"/>
  <c r="E20" i="6" s="1"/>
  <c r="E21" i="6" s="1"/>
  <c r="E22" i="6" s="1"/>
  <c r="E23" i="6" s="1"/>
  <c r="E24" i="6" s="1"/>
  <c r="E25" i="6" s="1"/>
  <c r="E26" i="6" s="1"/>
  <c r="E27" i="6" s="1"/>
  <c r="E28" i="6" s="1"/>
  <c r="E29" i="6" s="1"/>
  <c r="E30" i="6" s="1"/>
  <c r="L40" i="1"/>
  <c r="C41" i="1"/>
  <c r="E45" i="1" s="1"/>
  <c r="H10" i="2" s="1"/>
  <c r="H41" i="1"/>
  <c r="E39" i="1" s="1"/>
  <c r="F18" i="2"/>
  <c r="L18" i="2"/>
  <c r="R18" i="2"/>
  <c r="F19" i="2"/>
  <c r="B6" i="5" s="1"/>
  <c r="L19" i="2"/>
  <c r="B16" i="5" s="1"/>
  <c r="R19" i="2"/>
  <c r="F20" i="2"/>
  <c r="B7" i="5" s="1"/>
  <c r="L20" i="2"/>
  <c r="B17" i="5" s="1"/>
  <c r="R20" i="2"/>
  <c r="B27" i="5" s="1"/>
  <c r="F21" i="2"/>
  <c r="B8" i="5" s="1"/>
  <c r="L21" i="2"/>
  <c r="B18" i="5" s="1"/>
  <c r="R21" i="2"/>
  <c r="B28" i="5" s="1"/>
  <c r="F22" i="2"/>
  <c r="B9" i="5" s="1"/>
  <c r="L22" i="2"/>
  <c r="B19" i="5" s="1"/>
  <c r="R22" i="2"/>
  <c r="B29" i="5" s="1"/>
  <c r="F23" i="2"/>
  <c r="B10" i="5" s="1"/>
  <c r="L23" i="2"/>
  <c r="B20" i="5" s="1"/>
  <c r="R23" i="2"/>
  <c r="B30" i="5" s="1"/>
  <c r="F24" i="2"/>
  <c r="B11" i="5" s="1"/>
  <c r="L24" i="2"/>
  <c r="B21" i="5" s="1"/>
  <c r="R24" i="2"/>
  <c r="B31" i="5" s="1"/>
  <c r="F25" i="2"/>
  <c r="B12" i="5" s="1"/>
  <c r="L25" i="2"/>
  <c r="B22" i="5" s="1"/>
  <c r="R25" i="2"/>
  <c r="B32" i="5" s="1"/>
  <c r="F26" i="2"/>
  <c r="B13" i="5" s="1"/>
  <c r="L26" i="2"/>
  <c r="B23" i="5" s="1"/>
  <c r="R26" i="2"/>
  <c r="B33" i="5" s="1"/>
  <c r="F27" i="2"/>
  <c r="B14" i="5" s="1"/>
  <c r="L27" i="2"/>
  <c r="B24" i="5"/>
  <c r="R27" i="2"/>
  <c r="B34" i="5" s="1"/>
  <c r="E31" i="2"/>
  <c r="K31" i="2"/>
  <c r="Q31" i="2"/>
  <c r="C70" i="2"/>
  <c r="B71" i="2"/>
  <c r="G71" i="2"/>
  <c r="L71" i="2"/>
  <c r="R71" i="2"/>
  <c r="B25" i="5"/>
  <c r="J75" i="14"/>
  <c r="G76" i="19" l="1"/>
  <c r="B5" i="20" s="1"/>
  <c r="B6" i="20" s="1"/>
  <c r="B7" i="20" s="1"/>
  <c r="B8" i="20" s="1"/>
  <c r="B9" i="20" s="1"/>
  <c r="B10" i="20" s="1"/>
  <c r="B11" i="20" s="1"/>
  <c r="B12" i="20" s="1"/>
  <c r="B13" i="20" s="1"/>
  <c r="B14" i="20" s="1"/>
  <c r="B15" i="20" s="1"/>
  <c r="B16" i="20" s="1"/>
  <c r="B17" i="20" s="1"/>
  <c r="B18" i="20" s="1"/>
  <c r="B19" i="20" s="1"/>
  <c r="B20" i="20" s="1"/>
  <c r="B21" i="20" s="1"/>
  <c r="B22" i="20" s="1"/>
  <c r="B23" i="20" s="1"/>
  <c r="B24" i="20" s="1"/>
  <c r="B25" i="20" s="1"/>
  <c r="B26" i="20" s="1"/>
  <c r="B27" i="20" s="1"/>
  <c r="B28" i="20" s="1"/>
  <c r="B29" i="20" s="1"/>
  <c r="J71" i="19"/>
  <c r="G78" i="19"/>
  <c r="C5" i="20" s="1"/>
  <c r="C6" i="20" s="1"/>
  <c r="C7" i="20" s="1"/>
  <c r="C8" i="20" s="1"/>
  <c r="C9" i="20" s="1"/>
  <c r="C10" i="20" s="1"/>
  <c r="C11" i="20" s="1"/>
  <c r="C12" i="20" s="1"/>
  <c r="C13" i="20" s="1"/>
  <c r="C14" i="20" s="1"/>
  <c r="C15" i="20" s="1"/>
  <c r="C16" i="20" s="1"/>
  <c r="C17" i="20" s="1"/>
  <c r="C18" i="20" s="1"/>
  <c r="C19" i="20" s="1"/>
  <c r="C20" i="20" s="1"/>
  <c r="C21" i="20" s="1"/>
  <c r="C22" i="20" s="1"/>
  <c r="C23" i="20" s="1"/>
  <c r="C24" i="20" s="1"/>
  <c r="C25" i="20" s="1"/>
  <c r="C26" i="20" s="1"/>
  <c r="C27" i="20" s="1"/>
  <c r="C28" i="20" s="1"/>
  <c r="C29" i="20" s="1"/>
  <c r="G100" i="19"/>
  <c r="D5" i="20" s="1"/>
  <c r="D6" i="20" s="1"/>
  <c r="D7" i="20" s="1"/>
  <c r="D8" i="20" s="1"/>
  <c r="D9" i="20" s="1"/>
  <c r="D10" i="20" s="1"/>
  <c r="D11" i="20" s="1"/>
  <c r="D12" i="20" s="1"/>
  <c r="D13" i="20" s="1"/>
  <c r="D14" i="20" s="1"/>
  <c r="D15" i="20" s="1"/>
  <c r="D16" i="20" s="1"/>
  <c r="D17" i="20" s="1"/>
  <c r="D18" i="20" s="1"/>
  <c r="D19" i="20" s="1"/>
  <c r="D20" i="20" s="1"/>
  <c r="D21" i="20" s="1"/>
  <c r="D22" i="20" s="1"/>
  <c r="D23" i="20" s="1"/>
  <c r="D24" i="20" s="1"/>
  <c r="D25" i="20" s="1"/>
  <c r="D26" i="20" s="1"/>
  <c r="D27" i="20" s="1"/>
  <c r="D28" i="20" s="1"/>
  <c r="D29" i="20" s="1"/>
  <c r="G102" i="19"/>
  <c r="E5" i="20" s="1"/>
  <c r="E6" i="20" s="1"/>
  <c r="E7" i="20" s="1"/>
  <c r="E8" i="20" s="1"/>
  <c r="E9" i="20" s="1"/>
  <c r="E10" i="20" s="1"/>
  <c r="E11" i="20" s="1"/>
  <c r="E12" i="20" s="1"/>
  <c r="E13" i="20" s="1"/>
  <c r="E14" i="20" s="1"/>
  <c r="E15" i="20" s="1"/>
  <c r="E16" i="20" s="1"/>
  <c r="E17" i="20" s="1"/>
  <c r="E18" i="20" s="1"/>
  <c r="E19" i="20" s="1"/>
  <c r="E20" i="20" s="1"/>
  <c r="E21" i="20" s="1"/>
  <c r="E22" i="20" s="1"/>
  <c r="E23" i="20" s="1"/>
  <c r="E24" i="20" s="1"/>
  <c r="E25" i="20" s="1"/>
  <c r="E26" i="20" s="1"/>
  <c r="E27" i="20" s="1"/>
  <c r="E28" i="20" s="1"/>
  <c r="E29" i="20" s="1"/>
  <c r="D69" i="19"/>
  <c r="C144" i="16"/>
  <c r="G81" i="16"/>
  <c r="C5" i="17" s="1"/>
  <c r="C6" i="17" s="1"/>
  <c r="C7" i="17" s="1"/>
  <c r="C8" i="17" s="1"/>
  <c r="C9" i="17" s="1"/>
  <c r="C10" i="17" s="1"/>
  <c r="C11" i="17" s="1"/>
  <c r="C12" i="17" s="1"/>
  <c r="C13" i="17" s="1"/>
  <c r="C14" i="17" s="1"/>
  <c r="C15" i="17" s="1"/>
  <c r="C16" i="17" s="1"/>
  <c r="C17" i="17" s="1"/>
  <c r="C18" i="17" s="1"/>
  <c r="C19" i="17" s="1"/>
  <c r="C20" i="17" s="1"/>
  <c r="C21" i="17" s="1"/>
  <c r="C22" i="17" s="1"/>
  <c r="C23" i="17" s="1"/>
  <c r="C24" i="17" s="1"/>
  <c r="C25" i="17" s="1"/>
  <c r="C26" i="17" s="1"/>
  <c r="C27" i="17" s="1"/>
  <c r="C28" i="17" s="1"/>
  <c r="C29" i="17" s="1"/>
  <c r="J74" i="16"/>
  <c r="I74" i="14"/>
  <c r="G75" i="14"/>
  <c r="E74" i="14"/>
  <c r="D6" i="6"/>
  <c r="D7" i="6" s="1"/>
  <c r="D8" i="6" s="1"/>
  <c r="D9" i="6" s="1"/>
  <c r="D10" i="6" s="1"/>
  <c r="D11" i="6" s="1"/>
  <c r="D12" i="6" s="1"/>
  <c r="D13" i="6" s="1"/>
  <c r="D14" i="6" s="1"/>
  <c r="D15" i="6" s="1"/>
  <c r="D16" i="6" s="1"/>
  <c r="D17" i="6" s="1"/>
  <c r="D18" i="6" s="1"/>
  <c r="D19" i="6" s="1"/>
  <c r="D20" i="6" s="1"/>
  <c r="D21" i="6" s="1"/>
  <c r="D22" i="6" s="1"/>
  <c r="D23" i="6" s="1"/>
  <c r="D24" i="6" s="1"/>
  <c r="D25" i="6" s="1"/>
  <c r="D26" i="6" s="1"/>
  <c r="D27" i="6" s="1"/>
  <c r="D28" i="6" s="1"/>
  <c r="D29" i="6" s="1"/>
  <c r="D30" i="6" s="1"/>
  <c r="B15" i="5"/>
  <c r="K29" i="2"/>
  <c r="B5" i="5"/>
  <c r="E29" i="2"/>
  <c r="Q29" i="2"/>
  <c r="M45" i="1"/>
  <c r="K10" i="2" s="1"/>
  <c r="D143" i="16"/>
  <c r="C145" i="16"/>
  <c r="D72" i="16"/>
  <c r="G103" i="16"/>
  <c r="D5" i="17" s="1"/>
  <c r="D6" i="17" s="1"/>
  <c r="D7" i="17" s="1"/>
  <c r="D8" i="17" s="1"/>
  <c r="D9" i="17" s="1"/>
  <c r="D10" i="17" s="1"/>
  <c r="D11" i="17" s="1"/>
  <c r="D12" i="17" s="1"/>
  <c r="D13" i="17" s="1"/>
  <c r="D14" i="17" s="1"/>
  <c r="D15" i="17" s="1"/>
  <c r="D16" i="17" s="1"/>
  <c r="D17" i="17" s="1"/>
  <c r="D18" i="17" s="1"/>
  <c r="D19" i="17" s="1"/>
  <c r="D20" i="17" s="1"/>
  <c r="D21" i="17" s="1"/>
  <c r="D22" i="17" s="1"/>
  <c r="D23" i="17" s="1"/>
  <c r="D24" i="17" s="1"/>
  <c r="D25" i="17" s="1"/>
  <c r="D26" i="17" s="1"/>
  <c r="D27" i="17" s="1"/>
  <c r="D28" i="17" s="1"/>
  <c r="D29" i="17" s="1"/>
  <c r="G79" i="16"/>
  <c r="B5" i="17" s="1"/>
  <c r="B6" i="17" s="1"/>
  <c r="B7" i="17" s="1"/>
  <c r="B8" i="17" s="1"/>
  <c r="B9" i="17" s="1"/>
  <c r="B10" i="17" s="1"/>
  <c r="B11" i="17" s="1"/>
  <c r="B12" i="17" s="1"/>
  <c r="B13" i="17" s="1"/>
  <c r="B14" i="17" s="1"/>
  <c r="B15" i="17" s="1"/>
  <c r="B16" i="17" s="1"/>
  <c r="B17" i="17" s="1"/>
  <c r="B18" i="17" s="1"/>
  <c r="B19" i="17" s="1"/>
  <c r="B20" i="17" s="1"/>
  <c r="B21" i="17" s="1"/>
  <c r="B22" i="17" s="1"/>
  <c r="B23" i="17" s="1"/>
  <c r="B24" i="17" s="1"/>
  <c r="B25" i="17" s="1"/>
  <c r="B26" i="17" s="1"/>
  <c r="B27" i="17" s="1"/>
  <c r="B28" i="17" s="1"/>
  <c r="B29" i="17" s="1"/>
  <c r="G105" i="16"/>
  <c r="E5" i="17" s="1"/>
  <c r="E6" i="17" s="1"/>
  <c r="E7" i="17" s="1"/>
  <c r="E8" i="17" s="1"/>
  <c r="E9" i="17" s="1"/>
  <c r="E10" i="17" s="1"/>
  <c r="E11" i="17" s="1"/>
  <c r="E12" i="17" s="1"/>
  <c r="E13" i="17" s="1"/>
  <c r="E14" i="17" s="1"/>
  <c r="E15" i="17" s="1"/>
  <c r="E16" i="17" s="1"/>
  <c r="E17" i="17" s="1"/>
  <c r="E18" i="17" s="1"/>
  <c r="E19" i="17" s="1"/>
  <c r="E20" i="17" s="1"/>
  <c r="E21" i="17" s="1"/>
  <c r="E22" i="17" s="1"/>
  <c r="E23" i="17" s="1"/>
  <c r="E24" i="17" s="1"/>
  <c r="E25" i="17" s="1"/>
  <c r="E26" i="17" s="1"/>
  <c r="E27" i="17" s="1"/>
  <c r="E28" i="17" s="1"/>
  <c r="E29" i="17" s="1"/>
  <c r="E71" i="19"/>
  <c r="E73" i="19" s="1"/>
  <c r="B26" i="5"/>
  <c r="F75" i="14"/>
  <c r="P34" i="2" l="1"/>
  <c r="M75" i="2"/>
  <c r="D5" i="5" s="1"/>
  <c r="D6" i="5" s="1"/>
  <c r="D7" i="5" s="1"/>
  <c r="D8" i="5" s="1"/>
  <c r="D9" i="5" s="1"/>
  <c r="D10" i="5" s="1"/>
  <c r="D11" i="5" s="1"/>
  <c r="D12" i="5" s="1"/>
  <c r="D13" i="5" s="1"/>
  <c r="D14" i="5" s="1"/>
  <c r="D15" i="5" s="1"/>
  <c r="D16" i="5" s="1"/>
  <c r="D17" i="5" s="1"/>
  <c r="D18" i="5" s="1"/>
  <c r="D19" i="5" s="1"/>
  <c r="D20" i="5" s="1"/>
  <c r="D21" i="5" s="1"/>
  <c r="D22" i="5" s="1"/>
  <c r="D23" i="5" s="1"/>
  <c r="D24" i="5" s="1"/>
  <c r="D25" i="5" s="1"/>
  <c r="D26" i="5" s="1"/>
  <c r="D27" i="5" s="1"/>
  <c r="D28" i="5" s="1"/>
  <c r="D29" i="5" s="1"/>
  <c r="D30" i="5" s="1"/>
  <c r="D31" i="5" s="1"/>
  <c r="D32" i="5" s="1"/>
  <c r="D33" i="5" s="1"/>
  <c r="D34" i="5" s="1"/>
  <c r="D144" i="16"/>
  <c r="C146" i="16"/>
  <c r="P37" i="2" l="1"/>
  <c r="P40" i="2"/>
  <c r="P46" i="2" s="1"/>
  <c r="P49" i="2" s="1"/>
  <c r="D145" i="16"/>
  <c r="C147" i="16"/>
  <c r="P42" i="2" l="1"/>
  <c r="C148" i="16"/>
  <c r="D146" i="16"/>
  <c r="D147" i="16" l="1"/>
  <c r="C149" i="16"/>
  <c r="D148" i="16" l="1"/>
  <c r="C150" i="16"/>
  <c r="D149" i="16" l="1"/>
  <c r="C151" i="16"/>
  <c r="C152" i="16" l="1"/>
  <c r="D150" i="16"/>
  <c r="D151" i="16" l="1"/>
  <c r="C153" i="16"/>
  <c r="D152" i="16" l="1"/>
  <c r="C154" i="16"/>
  <c r="D153" i="16" l="1"/>
  <c r="E143" i="16" a="1"/>
  <c r="E146" i="16" l="1"/>
  <c r="E149" i="16"/>
  <c r="E148" i="16"/>
  <c r="E147" i="16"/>
  <c r="E154" i="16"/>
  <c r="E143" i="16"/>
  <c r="E152" i="16"/>
  <c r="E145" i="16"/>
  <c r="E151" i="16"/>
  <c r="E150" i="16"/>
  <c r="E144" i="16"/>
  <c r="E153" i="16"/>
  <c r="E155" i="16" l="1"/>
</calcChain>
</file>

<file path=xl/sharedStrings.xml><?xml version="1.0" encoding="utf-8"?>
<sst xmlns="http://schemas.openxmlformats.org/spreadsheetml/2006/main" count="892" uniqueCount="570">
  <si>
    <t>=</t>
  </si>
  <si>
    <t>n    =</t>
  </si>
  <si>
    <r>
      <t>X</t>
    </r>
    <r>
      <rPr>
        <vertAlign val="subscript"/>
        <sz val="10"/>
        <rFont val="Arial"/>
        <family val="2"/>
      </rPr>
      <t>m</t>
    </r>
    <r>
      <rPr>
        <sz val="10"/>
        <rFont val="Arial"/>
        <family val="2"/>
      </rPr>
      <t xml:space="preserve">     =</t>
    </r>
  </si>
  <si>
    <r>
      <t>X</t>
    </r>
    <r>
      <rPr>
        <vertAlign val="subscript"/>
        <sz val="10"/>
        <rFont val="Arial"/>
        <family val="2"/>
      </rPr>
      <t>g</t>
    </r>
    <r>
      <rPr>
        <sz val="10"/>
        <rFont val="Arial"/>
        <family val="2"/>
      </rPr>
      <t xml:space="preserve">     =</t>
    </r>
  </si>
  <si>
    <t xml:space="preserve">     =</t>
  </si>
  <si>
    <t>Name:</t>
  </si>
  <si>
    <r>
      <t>6</t>
    </r>
    <r>
      <rPr>
        <b/>
        <sz val="10"/>
        <rFont val="Arial"/>
        <family val="2"/>
      </rPr>
      <t xml:space="preserve"> </t>
    </r>
    <r>
      <rPr>
        <b/>
        <vertAlign val="superscript"/>
        <sz val="11"/>
        <rFont val="Arial"/>
        <family val="2"/>
      </rPr>
      <t>.</t>
    </r>
    <r>
      <rPr>
        <sz val="10"/>
        <rFont val="Arial"/>
        <family val="2"/>
      </rPr>
      <t xml:space="preserve"> S</t>
    </r>
    <r>
      <rPr>
        <vertAlign val="subscript"/>
        <sz val="10"/>
        <rFont val="Arial"/>
        <family val="2"/>
      </rPr>
      <t>g</t>
    </r>
    <r>
      <rPr>
        <sz val="10"/>
        <rFont val="Arial"/>
        <family val="2"/>
      </rPr>
      <t xml:space="preserve"> </t>
    </r>
  </si>
  <si>
    <r>
      <t>3</t>
    </r>
    <r>
      <rPr>
        <vertAlign val="superscript"/>
        <sz val="10"/>
        <rFont val="Arial"/>
        <family val="2"/>
      </rPr>
      <t xml:space="preserve"> </t>
    </r>
    <r>
      <rPr>
        <b/>
        <vertAlign val="superscript"/>
        <sz val="11"/>
        <rFont val="Arial"/>
        <family val="2"/>
      </rPr>
      <t>.</t>
    </r>
    <r>
      <rPr>
        <sz val="10"/>
        <rFont val="Arial"/>
        <family val="2"/>
      </rPr>
      <t xml:space="preserve"> S</t>
    </r>
    <r>
      <rPr>
        <vertAlign val="subscript"/>
        <sz val="10"/>
        <rFont val="Arial"/>
        <family val="2"/>
      </rPr>
      <t>g</t>
    </r>
  </si>
  <si>
    <t>Prüfer A</t>
  </si>
  <si>
    <t>Prüfer B</t>
  </si>
  <si>
    <t>Prüfer C</t>
  </si>
  <si>
    <t>R</t>
  </si>
  <si>
    <r>
      <t>R</t>
    </r>
    <r>
      <rPr>
        <vertAlign val="subscript"/>
        <sz val="10"/>
        <rFont val="Arial"/>
        <family val="2"/>
      </rPr>
      <t>A</t>
    </r>
  </si>
  <si>
    <r>
      <t>X</t>
    </r>
    <r>
      <rPr>
        <vertAlign val="subscript"/>
        <sz val="10"/>
        <rFont val="Arial"/>
        <family val="2"/>
      </rPr>
      <t>A</t>
    </r>
  </si>
  <si>
    <r>
      <t>R</t>
    </r>
    <r>
      <rPr>
        <vertAlign val="subscript"/>
        <sz val="10"/>
        <rFont val="Arial"/>
        <family val="2"/>
      </rPr>
      <t>B</t>
    </r>
  </si>
  <si>
    <r>
      <t>X</t>
    </r>
    <r>
      <rPr>
        <vertAlign val="subscript"/>
        <sz val="10"/>
        <rFont val="Arial"/>
        <family val="2"/>
      </rPr>
      <t>B</t>
    </r>
  </si>
  <si>
    <r>
      <t>R</t>
    </r>
    <r>
      <rPr>
        <vertAlign val="subscript"/>
        <sz val="10"/>
        <rFont val="Arial"/>
        <family val="2"/>
      </rPr>
      <t>C</t>
    </r>
  </si>
  <si>
    <r>
      <t>X</t>
    </r>
    <r>
      <rPr>
        <vertAlign val="subscript"/>
        <sz val="10"/>
        <rFont val="Arial"/>
        <family val="2"/>
      </rPr>
      <t>C</t>
    </r>
  </si>
  <si>
    <t xml:space="preserve">                     </t>
  </si>
  <si>
    <t>RF</t>
  </si>
  <si>
    <t>%</t>
  </si>
  <si>
    <r>
      <t>EV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  <charset val="238"/>
      </rPr>
      <t xml:space="preserve"> + AV </t>
    </r>
    <r>
      <rPr>
        <vertAlign val="superscript"/>
        <sz val="10"/>
        <rFont val="Arial"/>
        <family val="2"/>
      </rPr>
      <t>2</t>
    </r>
  </si>
  <si>
    <r>
      <t>K</t>
    </r>
    <r>
      <rPr>
        <vertAlign val="subscript"/>
        <sz val="10"/>
        <rFont val="Arial"/>
        <family val="2"/>
      </rPr>
      <t>1</t>
    </r>
  </si>
  <si>
    <r>
      <t>K</t>
    </r>
    <r>
      <rPr>
        <vertAlign val="subscript"/>
        <sz val="10"/>
        <rFont val="Arial"/>
        <family val="2"/>
      </rPr>
      <t>2</t>
    </r>
  </si>
  <si>
    <t>R =</t>
  </si>
  <si>
    <r>
      <t>max. Diff X</t>
    </r>
    <r>
      <rPr>
        <vertAlign val="subscript"/>
        <sz val="8"/>
        <rFont val="Arial"/>
        <family val="2"/>
      </rPr>
      <t>A</t>
    </r>
    <r>
      <rPr>
        <sz val="8"/>
        <rFont val="Arial"/>
        <family val="2"/>
      </rPr>
      <t>, X</t>
    </r>
    <r>
      <rPr>
        <vertAlign val="subscript"/>
        <sz val="8"/>
        <rFont val="Arial"/>
        <family val="2"/>
      </rPr>
      <t>B</t>
    </r>
    <r>
      <rPr>
        <sz val="8"/>
        <rFont val="Arial"/>
        <family val="2"/>
      </rPr>
      <t>, X</t>
    </r>
    <r>
      <rPr>
        <vertAlign val="subscript"/>
        <sz val="8"/>
        <rFont val="Arial"/>
        <family val="2"/>
      </rPr>
      <t>C</t>
    </r>
  </si>
  <si>
    <r>
      <t xml:space="preserve"> R</t>
    </r>
    <r>
      <rPr>
        <vertAlign val="subscript"/>
        <sz val="9"/>
        <rFont val="Arial"/>
        <family val="2"/>
      </rPr>
      <t>A</t>
    </r>
    <r>
      <rPr>
        <sz val="9"/>
        <rFont val="Arial"/>
        <family val="2"/>
      </rPr>
      <t>+R</t>
    </r>
    <r>
      <rPr>
        <vertAlign val="subscript"/>
        <sz val="9"/>
        <rFont val="Arial"/>
        <family val="2"/>
      </rPr>
      <t>B</t>
    </r>
    <r>
      <rPr>
        <sz val="9"/>
        <rFont val="Arial"/>
        <family val="2"/>
      </rPr>
      <t>+R</t>
    </r>
    <r>
      <rPr>
        <vertAlign val="subscript"/>
        <sz val="9"/>
        <rFont val="Arial"/>
        <family val="2"/>
      </rPr>
      <t>C</t>
    </r>
  </si>
  <si>
    <r>
      <t>X</t>
    </r>
    <r>
      <rPr>
        <vertAlign val="subscript"/>
        <sz val="9"/>
        <rFont val="Arial"/>
        <family val="2"/>
      </rPr>
      <t>Diff</t>
    </r>
    <r>
      <rPr>
        <sz val="9"/>
        <rFont val="Arial"/>
        <family val="2"/>
      </rPr>
      <t xml:space="preserve"> = </t>
    </r>
  </si>
  <si>
    <t>A</t>
  </si>
  <si>
    <t>T</t>
  </si>
  <si>
    <r>
      <t>0,2</t>
    </r>
    <r>
      <rPr>
        <b/>
        <sz val="10"/>
        <rFont val="Arial"/>
        <family val="2"/>
      </rPr>
      <t xml:space="preserve"> </t>
    </r>
    <r>
      <rPr>
        <b/>
        <vertAlign val="superscript"/>
        <sz val="11"/>
        <rFont val="Arial"/>
        <family val="2"/>
      </rPr>
      <t>.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T</t>
    </r>
  </si>
  <si>
    <t xml:space="preserve"> </t>
  </si>
  <si>
    <t>Reihe 1</t>
  </si>
  <si>
    <r>
      <t xml:space="preserve">  .</t>
    </r>
    <r>
      <rPr>
        <sz val="9"/>
        <rFont val="Arial"/>
        <family val="2"/>
      </rPr>
      <t xml:space="preserve"> 100 %</t>
    </r>
  </si>
  <si>
    <r>
      <t xml:space="preserve">  A</t>
    </r>
    <r>
      <rPr>
        <vertAlign val="subscript"/>
        <sz val="10"/>
        <rFont val="Arial"/>
        <family val="2"/>
      </rPr>
      <t>a</t>
    </r>
    <r>
      <rPr>
        <sz val="10"/>
        <rFont val="Arial"/>
        <family val="2"/>
      </rPr>
      <t xml:space="preserve">   =</t>
    </r>
  </si>
  <si>
    <r>
      <t xml:space="preserve">  S</t>
    </r>
    <r>
      <rPr>
        <vertAlign val="subscript"/>
        <sz val="10"/>
        <rFont val="Arial"/>
        <family val="2"/>
      </rPr>
      <t>g</t>
    </r>
    <r>
      <rPr>
        <sz val="10"/>
        <rFont val="Arial"/>
        <family val="2"/>
      </rPr>
      <t xml:space="preserve">   =     </t>
    </r>
  </si>
  <si>
    <r>
      <t>X</t>
    </r>
    <r>
      <rPr>
        <vertAlign val="subscript"/>
        <sz val="10"/>
        <rFont val="Arial"/>
        <family val="2"/>
      </rPr>
      <t xml:space="preserve">g </t>
    </r>
    <r>
      <rPr>
        <sz val="11"/>
        <rFont val="Arial"/>
        <family val="2"/>
      </rPr>
      <t>-</t>
    </r>
    <r>
      <rPr>
        <sz val="10"/>
        <rFont val="Arial"/>
        <family val="2"/>
      </rPr>
      <t xml:space="preserve"> X</t>
    </r>
    <r>
      <rPr>
        <vertAlign val="subscript"/>
        <sz val="10"/>
        <rFont val="Arial"/>
        <family val="2"/>
      </rPr>
      <t>m</t>
    </r>
  </si>
  <si>
    <r>
      <t xml:space="preserve">0,1 </t>
    </r>
    <r>
      <rPr>
        <b/>
        <vertAlign val="superscript"/>
        <sz val="11"/>
        <rFont val="Arial"/>
        <family val="2"/>
      </rPr>
      <t xml:space="preserve">. </t>
    </r>
    <r>
      <rPr>
        <sz val="10"/>
        <rFont val="Arial"/>
        <family val="2"/>
      </rPr>
      <t xml:space="preserve">T </t>
    </r>
    <r>
      <rPr>
        <sz val="11"/>
        <rFont val="Arial"/>
        <family val="2"/>
      </rPr>
      <t>-</t>
    </r>
  </si>
  <si>
    <r>
      <t>C</t>
    </r>
    <r>
      <rPr>
        <vertAlign val="subscript"/>
        <sz val="10"/>
        <rFont val="Arial"/>
        <family val="2"/>
      </rPr>
      <t>gk</t>
    </r>
    <r>
      <rPr>
        <sz val="10"/>
        <rFont val="Arial"/>
        <family val="2"/>
      </rPr>
      <t xml:space="preserve">  =    </t>
    </r>
  </si>
  <si>
    <r>
      <t xml:space="preserve"> C</t>
    </r>
    <r>
      <rPr>
        <vertAlign val="subscript"/>
        <sz val="10"/>
        <rFont val="Arial"/>
        <family val="2"/>
      </rPr>
      <t>g</t>
    </r>
    <r>
      <rPr>
        <sz val="10"/>
        <rFont val="Arial"/>
        <family val="2"/>
      </rPr>
      <t xml:space="preserve">   = </t>
    </r>
  </si>
  <si>
    <t>Reihe 2</t>
  </si>
  <si>
    <t>Reihe 3</t>
  </si>
  <si>
    <t>Reihe 4</t>
  </si>
  <si>
    <t>Reihe 5</t>
  </si>
  <si>
    <t>Ende Testreihe</t>
  </si>
  <si>
    <r>
      <t>D</t>
    </r>
    <r>
      <rPr>
        <vertAlign val="subscript"/>
        <sz val="10"/>
        <rFont val="Arial"/>
        <family val="2"/>
      </rPr>
      <t>4</t>
    </r>
  </si>
  <si>
    <r>
      <t>D</t>
    </r>
    <r>
      <rPr>
        <vertAlign val="subscript"/>
        <sz val="10"/>
        <rFont val="Arial"/>
        <family val="2"/>
      </rPr>
      <t>4</t>
    </r>
    <r>
      <rPr>
        <sz val="10"/>
        <rFont val="Arial"/>
        <family val="2"/>
        <charset val="238"/>
      </rPr>
      <t xml:space="preserve">  </t>
    </r>
    <r>
      <rPr>
        <b/>
        <vertAlign val="superscript"/>
        <sz val="11"/>
        <rFont val="Arial"/>
        <family val="2"/>
      </rPr>
      <t>.</t>
    </r>
    <r>
      <rPr>
        <sz val="10"/>
        <rFont val="Arial"/>
        <family val="2"/>
        <charset val="238"/>
      </rPr>
      <t xml:space="preserve">   R</t>
    </r>
  </si>
  <si>
    <r>
      <t>OEG</t>
    </r>
    <r>
      <rPr>
        <vertAlign val="subscript"/>
        <sz val="10"/>
        <rFont val="Arial"/>
        <family val="2"/>
      </rPr>
      <t>R</t>
    </r>
  </si>
  <si>
    <t>Messwerte</t>
  </si>
  <si>
    <t>Wert</t>
  </si>
  <si>
    <t>Anzahl</t>
  </si>
  <si>
    <r>
      <t>OEG</t>
    </r>
    <r>
      <rPr>
        <vertAlign val="subscript"/>
        <sz val="8"/>
        <rFont val="Arial"/>
        <family val="2"/>
      </rPr>
      <t>R</t>
    </r>
  </si>
  <si>
    <t>(24)</t>
  </si>
  <si>
    <t>(25)</t>
  </si>
  <si>
    <t>(26)</t>
  </si>
  <si>
    <t>(27)</t>
  </si>
  <si>
    <t>(28)</t>
  </si>
  <si>
    <t>(29)</t>
  </si>
  <si>
    <t>1.</t>
  </si>
  <si>
    <t>(30)</t>
  </si>
  <si>
    <t>(34)</t>
  </si>
  <si>
    <t>(38)</t>
  </si>
  <si>
    <t>2.</t>
  </si>
  <si>
    <t>(31)</t>
  </si>
  <si>
    <t>(35)</t>
  </si>
  <si>
    <t>(39)</t>
  </si>
  <si>
    <t>3.</t>
  </si>
  <si>
    <t>(32)</t>
  </si>
  <si>
    <t>(36)</t>
  </si>
  <si>
    <t>(40)</t>
  </si>
  <si>
    <t>(33)</t>
  </si>
  <si>
    <t>(37)</t>
  </si>
  <si>
    <t>(41)</t>
  </si>
  <si>
    <t>(42)  Pos.</t>
  </si>
  <si>
    <t>MIN</t>
  </si>
  <si>
    <t>MAX</t>
  </si>
  <si>
    <t xml:space="preserve">1. </t>
  </si>
  <si>
    <t>1.1</t>
  </si>
  <si>
    <t>1.2</t>
  </si>
  <si>
    <t>RPZ</t>
  </si>
  <si>
    <t>Action, if out of control / specification</t>
  </si>
  <si>
    <t>X</t>
  </si>
  <si>
    <t>S</t>
  </si>
  <si>
    <r>
      <t>C</t>
    </r>
    <r>
      <rPr>
        <b/>
        <vertAlign val="subscript"/>
        <sz val="11"/>
        <rFont val="Arial"/>
        <family val="2"/>
      </rPr>
      <t>m</t>
    </r>
  </si>
  <si>
    <r>
      <t>C</t>
    </r>
    <r>
      <rPr>
        <b/>
        <vertAlign val="subscript"/>
        <sz val="11"/>
        <rFont val="Arial"/>
        <family val="2"/>
      </rPr>
      <t>mk</t>
    </r>
  </si>
  <si>
    <r>
      <t>X</t>
    </r>
    <r>
      <rPr>
        <sz val="9"/>
        <rFont val="Arial"/>
        <family val="2"/>
      </rPr>
      <t xml:space="preserve"> =</t>
    </r>
  </si>
  <si>
    <r>
      <t>S</t>
    </r>
    <r>
      <rPr>
        <sz val="9"/>
        <rFont val="Arial"/>
        <family val="2"/>
      </rPr>
      <t xml:space="preserve"> =</t>
    </r>
  </si>
  <si>
    <r>
      <t>C</t>
    </r>
    <r>
      <rPr>
        <b/>
        <vertAlign val="subscript"/>
        <sz val="9"/>
        <rFont val="Arial"/>
        <family val="2"/>
      </rPr>
      <t>m</t>
    </r>
    <r>
      <rPr>
        <vertAlign val="subscript"/>
        <sz val="9"/>
        <rFont val="Arial"/>
        <family val="2"/>
      </rPr>
      <t xml:space="preserve"> </t>
    </r>
    <r>
      <rPr>
        <sz val="9"/>
        <rFont val="Arial"/>
        <family val="2"/>
      </rPr>
      <t>=</t>
    </r>
  </si>
  <si>
    <r>
      <t>C</t>
    </r>
    <r>
      <rPr>
        <b/>
        <vertAlign val="subscript"/>
        <sz val="9"/>
        <rFont val="Arial"/>
        <family val="2"/>
      </rPr>
      <t>mko</t>
    </r>
    <r>
      <rPr>
        <vertAlign val="subscript"/>
        <sz val="9"/>
        <rFont val="Arial"/>
        <family val="2"/>
      </rPr>
      <t xml:space="preserve"> </t>
    </r>
    <r>
      <rPr>
        <sz val="9"/>
        <rFont val="Arial"/>
        <family val="2"/>
      </rPr>
      <t>=</t>
    </r>
  </si>
  <si>
    <r>
      <t>C</t>
    </r>
    <r>
      <rPr>
        <b/>
        <vertAlign val="subscript"/>
        <sz val="9"/>
        <rFont val="Arial"/>
        <family val="2"/>
      </rPr>
      <t>mku</t>
    </r>
    <r>
      <rPr>
        <vertAlign val="subscript"/>
        <sz val="9"/>
        <rFont val="Arial"/>
        <family val="2"/>
      </rPr>
      <t xml:space="preserve"> </t>
    </r>
    <r>
      <rPr>
        <sz val="9"/>
        <rFont val="Arial"/>
        <family val="2"/>
      </rPr>
      <t>=</t>
    </r>
  </si>
  <si>
    <r>
      <t>C</t>
    </r>
    <r>
      <rPr>
        <b/>
        <vertAlign val="subscript"/>
        <sz val="9"/>
        <rFont val="Arial"/>
        <family val="2"/>
      </rPr>
      <t>mk</t>
    </r>
    <r>
      <rPr>
        <vertAlign val="subscript"/>
        <sz val="9"/>
        <rFont val="Arial"/>
        <family val="2"/>
      </rPr>
      <t xml:space="preserve"> </t>
    </r>
    <r>
      <rPr>
        <sz val="9"/>
        <rFont val="Arial"/>
        <family val="2"/>
      </rPr>
      <t>=</t>
    </r>
  </si>
  <si>
    <t>T =</t>
  </si>
  <si>
    <t>K 1</t>
  </si>
  <si>
    <t>K 2</t>
  </si>
  <si>
    <t>K 3</t>
  </si>
  <si>
    <t>K 4</t>
  </si>
  <si>
    <t>K 5</t>
  </si>
  <si>
    <t>K 6</t>
  </si>
  <si>
    <t>K 7</t>
  </si>
  <si>
    <t>K 8</t>
  </si>
  <si>
    <t>K 9</t>
  </si>
  <si>
    <t>K 10</t>
  </si>
  <si>
    <t>K 11</t>
  </si>
  <si>
    <t>K 12</t>
  </si>
  <si>
    <t>K 13</t>
  </si>
  <si>
    <t>K 14</t>
  </si>
  <si>
    <t>K 15</t>
  </si>
  <si>
    <t>K 16</t>
  </si>
  <si>
    <t>K 17</t>
  </si>
  <si>
    <t>K 18</t>
  </si>
  <si>
    <t>K 19</t>
  </si>
  <si>
    <t>K 20</t>
  </si>
  <si>
    <t>K 21</t>
  </si>
  <si>
    <t>K 22</t>
  </si>
  <si>
    <t>K 23</t>
  </si>
  <si>
    <t>K 24</t>
  </si>
  <si>
    <t>K 25</t>
  </si>
  <si>
    <t xml:space="preserve"> Obere Hauptstr. 30, D-79840 Löffingen</t>
  </si>
  <si>
    <t>å  C</t>
  </si>
  <si>
    <t xml:space="preserve">  =  </t>
  </si>
  <si>
    <r>
      <t>µ</t>
    </r>
    <r>
      <rPr>
        <sz val="9"/>
        <rFont val="Arial"/>
        <family val="2"/>
      </rPr>
      <t xml:space="preserve">  =  X  =  </t>
    </r>
  </si>
  <si>
    <r>
      <t>s</t>
    </r>
    <r>
      <rPr>
        <sz val="9"/>
        <rFont val="Symbol"/>
        <family val="1"/>
        <charset val="2"/>
      </rPr>
      <t xml:space="preserve">  =  </t>
    </r>
    <r>
      <rPr>
        <sz val="9"/>
        <rFont val="Arial"/>
        <family val="2"/>
      </rPr>
      <t>S</t>
    </r>
    <r>
      <rPr>
        <vertAlign val="subscript"/>
        <sz val="10"/>
        <rFont val="Arial"/>
        <family val="2"/>
      </rPr>
      <t>ges =</t>
    </r>
  </si>
  <si>
    <r>
      <t xml:space="preserve">å  </t>
    </r>
    <r>
      <rPr>
        <vertAlign val="subscript"/>
        <sz val="13"/>
        <rFont val="Arial"/>
        <family val="2"/>
      </rPr>
      <t>S</t>
    </r>
  </si>
  <si>
    <t>x</t>
  </si>
  <si>
    <t xml:space="preserve"> = </t>
  </si>
  <si>
    <r>
      <t>a</t>
    </r>
    <r>
      <rPr>
        <vertAlign val="subscript"/>
        <sz val="11"/>
        <rFont val="Arial"/>
        <family val="2"/>
      </rPr>
      <t>5</t>
    </r>
    <r>
      <rPr>
        <vertAlign val="subscript"/>
        <sz val="10"/>
        <rFont val="Arial"/>
        <family val="2"/>
      </rPr>
      <t xml:space="preserve">  </t>
    </r>
    <r>
      <rPr>
        <sz val="10"/>
        <rFont val="Arial"/>
        <family val="2"/>
      </rPr>
      <t>=  0,94</t>
    </r>
  </si>
  <si>
    <r>
      <t>a</t>
    </r>
    <r>
      <rPr>
        <vertAlign val="subscript"/>
        <sz val="11"/>
        <rFont val="Arial"/>
        <family val="2"/>
      </rPr>
      <t>5</t>
    </r>
  </si>
  <si>
    <r>
      <t>C</t>
    </r>
    <r>
      <rPr>
        <b/>
        <vertAlign val="subscript"/>
        <sz val="11"/>
        <rFont val="Arial"/>
        <family val="2"/>
      </rPr>
      <t>p</t>
    </r>
    <r>
      <rPr>
        <sz val="9"/>
        <rFont val="Arial"/>
        <family val="2"/>
      </rPr>
      <t xml:space="preserve">   =   T  </t>
    </r>
    <r>
      <rPr>
        <sz val="11"/>
        <rFont val="Arial"/>
        <family val="2"/>
      </rPr>
      <t>/</t>
    </r>
    <r>
      <rPr>
        <sz val="9"/>
        <rFont val="Arial"/>
        <family val="2"/>
      </rPr>
      <t xml:space="preserve">  6 * S</t>
    </r>
    <r>
      <rPr>
        <vertAlign val="subscript"/>
        <sz val="12"/>
        <rFont val="Arial"/>
        <family val="2"/>
      </rPr>
      <t>ges</t>
    </r>
    <r>
      <rPr>
        <sz val="9"/>
        <rFont val="Arial"/>
        <family val="2"/>
      </rPr>
      <t xml:space="preserve">   =</t>
    </r>
  </si>
  <si>
    <t>X  =&gt;</t>
  </si>
  <si>
    <t>Grundlage für das Diagramm im Formblatt 3.5a "IMS-Verfahren1" !</t>
  </si>
  <si>
    <t>Grundlage für das Diagramm im Formblatt 3.5b  "IMS-Verfahren2" !</t>
  </si>
  <si>
    <t>Grundlage für das Diagramm im Formblatt  3.5c  "IMS-Verfahren3" !</t>
  </si>
  <si>
    <t xml:space="preserve">Grundlage für das Diagramm im Formblatt 3.10b </t>
  </si>
  <si>
    <t>OEG</t>
  </si>
  <si>
    <t>Anzahl Messungen</t>
  </si>
  <si>
    <t>UEG</t>
  </si>
  <si>
    <t xml:space="preserve">      (Potential)      </t>
  </si>
  <si>
    <t>S =&gt;</t>
  </si>
  <si>
    <r>
      <t>B</t>
    </r>
    <r>
      <rPr>
        <vertAlign val="subscript"/>
        <sz val="11"/>
        <rFont val="Arial"/>
        <family val="2"/>
      </rPr>
      <t>Eob</t>
    </r>
    <r>
      <rPr>
        <sz val="9"/>
        <rFont val="Arial"/>
        <family val="2"/>
      </rPr>
      <t xml:space="preserve">  =  1,927</t>
    </r>
  </si>
  <si>
    <r>
      <t>B</t>
    </r>
    <r>
      <rPr>
        <vertAlign val="subscript"/>
        <sz val="11"/>
        <rFont val="Arial"/>
        <family val="2"/>
      </rPr>
      <t>Eun</t>
    </r>
    <r>
      <rPr>
        <sz val="9"/>
        <rFont val="Arial"/>
        <family val="2"/>
      </rPr>
      <t xml:space="preserve">  =  0,227</t>
    </r>
  </si>
  <si>
    <r>
      <t>A</t>
    </r>
    <r>
      <rPr>
        <vertAlign val="subscript"/>
        <sz val="11"/>
        <rFont val="Arial"/>
        <family val="2"/>
      </rPr>
      <t>E5</t>
    </r>
    <r>
      <rPr>
        <sz val="9"/>
        <rFont val="Arial"/>
        <family val="2"/>
      </rPr>
      <t xml:space="preserve">  =  1,152</t>
    </r>
  </si>
  <si>
    <r>
      <t>X</t>
    </r>
    <r>
      <rPr>
        <vertAlign val="subscript"/>
        <sz val="11"/>
        <rFont val="Arial"/>
        <family val="2"/>
      </rPr>
      <t xml:space="preserve">max </t>
    </r>
    <r>
      <rPr>
        <sz val="9"/>
        <rFont val="Arial"/>
        <family val="2"/>
      </rPr>
      <t xml:space="preserve">  </t>
    </r>
    <r>
      <rPr>
        <sz val="11"/>
        <rFont val="Arial"/>
        <family val="2"/>
      </rPr>
      <t>-</t>
    </r>
    <r>
      <rPr>
        <sz val="9"/>
        <rFont val="Arial"/>
        <family val="2"/>
      </rPr>
      <t xml:space="preserve">   X</t>
    </r>
    <r>
      <rPr>
        <vertAlign val="subscript"/>
        <sz val="11"/>
        <rFont val="Arial"/>
        <family val="2"/>
      </rPr>
      <t>min</t>
    </r>
  </si>
  <si>
    <t>50 Werte</t>
  </si>
  <si>
    <t>25 Werte</t>
  </si>
  <si>
    <t>75 Werte</t>
  </si>
  <si>
    <t>100 Werte</t>
  </si>
  <si>
    <t>125 Werte</t>
  </si>
  <si>
    <t xml:space="preserve">  </t>
  </si>
  <si>
    <t>Maximum:</t>
  </si>
  <si>
    <t>Softtool</t>
  </si>
  <si>
    <t>Hardtool</t>
  </si>
  <si>
    <t>SUPPLIER</t>
  </si>
  <si>
    <t>Company:</t>
  </si>
  <si>
    <t>street:</t>
  </si>
  <si>
    <t>contact person:</t>
  </si>
  <si>
    <t>Date:</t>
  </si>
  <si>
    <t>component:</t>
  </si>
  <si>
    <t>revision:</t>
  </si>
  <si>
    <t>supplier's no.:</t>
  </si>
  <si>
    <t>order no.:</t>
  </si>
  <si>
    <t>article no.:</t>
  </si>
  <si>
    <t>IMS CS drawing no.:</t>
  </si>
  <si>
    <t>Estimated Capacity</t>
  </si>
  <si>
    <t>week</t>
  </si>
  <si>
    <t>Revision:</t>
  </si>
  <si>
    <t>Failure Mode and Effects Analysis (FMEA)                                  Process-FMEA</t>
  </si>
  <si>
    <t>phone:</t>
  </si>
  <si>
    <t>fax:</t>
  </si>
  <si>
    <t>P.- No.</t>
  </si>
  <si>
    <t>date</t>
  </si>
  <si>
    <t>date:</t>
  </si>
  <si>
    <t>Indications to the measuring equipment</t>
  </si>
  <si>
    <t>values:</t>
  </si>
  <si>
    <t xml:space="preserve">  value &lt; 5 % !</t>
  </si>
  <si>
    <t>ATTENTION:</t>
  </si>
  <si>
    <r>
      <t xml:space="preserve">Form is only suitable for </t>
    </r>
    <r>
      <rPr>
        <b/>
        <u/>
        <sz val="10"/>
        <rFont val="Arial"/>
        <family val="2"/>
      </rPr>
      <t>c o m p l e t e</t>
    </r>
    <r>
      <rPr>
        <b/>
        <sz val="10"/>
        <rFont val="Arial"/>
        <family val="2"/>
      </rPr>
      <t xml:space="preserve"> test series (50 measurements)!</t>
    </r>
  </si>
  <si>
    <t>Otherwise there will be wrong results!</t>
  </si>
  <si>
    <t>page 1 of 2 pages</t>
  </si>
  <si>
    <t>part</t>
  </si>
  <si>
    <t xml:space="preserve">ATTENTION: </t>
  </si>
  <si>
    <t>page 2 of 2 pages</t>
  </si>
  <si>
    <t>Date</t>
  </si>
  <si>
    <t>Result</t>
  </si>
  <si>
    <t>page</t>
  </si>
  <si>
    <t>of</t>
  </si>
  <si>
    <t>Supplier</t>
  </si>
  <si>
    <t xml:space="preserve"> (11) Revision/date</t>
  </si>
  <si>
    <t>new supplier</t>
  </si>
  <si>
    <t>new part</t>
  </si>
  <si>
    <t>(22) yes</t>
  </si>
  <si>
    <t>"D" part (parts for which documents are necessary)</t>
  </si>
  <si>
    <r>
      <t xml:space="preserve">  </t>
    </r>
    <r>
      <rPr>
        <b/>
        <u/>
        <sz val="8"/>
        <rFont val="Arial"/>
        <family val="2"/>
      </rPr>
      <t>Confirmation</t>
    </r>
  </si>
  <si>
    <t>Name/extension (in case of questions)</t>
  </si>
  <si>
    <r>
      <t xml:space="preserve"> </t>
    </r>
    <r>
      <rPr>
        <b/>
        <u/>
        <sz val="8"/>
        <rFont val="Arial"/>
        <family val="2"/>
      </rPr>
      <t>Decision:</t>
    </r>
  </si>
  <si>
    <t>material</t>
  </si>
  <si>
    <t>function</t>
  </si>
  <si>
    <t>decision</t>
  </si>
  <si>
    <t>conditions</t>
  </si>
  <si>
    <t>Test Results</t>
  </si>
  <si>
    <t>Safety and Environment</t>
  </si>
  <si>
    <t>No</t>
  </si>
  <si>
    <t>Company</t>
  </si>
  <si>
    <t>post code/place</t>
  </si>
  <si>
    <t>PRODUCTION PLACE:</t>
  </si>
  <si>
    <t>article no:</t>
  </si>
  <si>
    <t>feature 1</t>
  </si>
  <si>
    <t>feature  2</t>
  </si>
  <si>
    <t>feature  3</t>
  </si>
  <si>
    <t>feature  4</t>
  </si>
  <si>
    <t>feature  5</t>
  </si>
  <si>
    <t>feature  6</t>
  </si>
  <si>
    <t>upper tolerance:</t>
  </si>
  <si>
    <t>average value</t>
  </si>
  <si>
    <t>standard deviation</t>
  </si>
  <si>
    <t>tolerance =</t>
  </si>
  <si>
    <r>
      <t xml:space="preserve">T / 6 </t>
    </r>
    <r>
      <rPr>
        <b/>
        <vertAlign val="superscript"/>
        <sz val="9"/>
        <rFont val="Arial"/>
        <family val="2"/>
      </rPr>
      <t>.</t>
    </r>
    <r>
      <rPr>
        <sz val="9"/>
        <rFont val="Arial"/>
        <family val="2"/>
      </rPr>
      <t xml:space="preserve"> S     (short term potential)</t>
    </r>
  </si>
  <si>
    <t>SUPPLIER:</t>
  </si>
  <si>
    <t>post code/place:</t>
  </si>
  <si>
    <t>supplier's no:</t>
  </si>
  <si>
    <t>IMS-CS drawing no.:</t>
  </si>
  <si>
    <t>PRODUCTION PLACE</t>
  </si>
  <si>
    <t>time</t>
  </si>
  <si>
    <t>part 1</t>
  </si>
  <si>
    <t>part 2</t>
  </si>
  <si>
    <t>part 3</t>
  </si>
  <si>
    <t>part 4</t>
  </si>
  <si>
    <t>part 5</t>
  </si>
  <si>
    <r>
      <t>minimum value</t>
    </r>
    <r>
      <rPr>
        <sz val="9"/>
        <rFont val="Arial"/>
        <family val="2"/>
      </rPr>
      <t xml:space="preserve">  =  Min  =   </t>
    </r>
  </si>
  <si>
    <r>
      <t>maximum value</t>
    </r>
    <r>
      <rPr>
        <sz val="9"/>
        <rFont val="Arial"/>
        <family val="2"/>
      </rPr>
      <t xml:space="preserve">  =  Max  =  </t>
    </r>
  </si>
  <si>
    <r>
      <t xml:space="preserve">form is only suitable for  </t>
    </r>
    <r>
      <rPr>
        <b/>
        <u/>
        <sz val="9"/>
        <rFont val="Arial"/>
        <family val="2"/>
      </rPr>
      <t>c o m p l e t e</t>
    </r>
    <r>
      <rPr>
        <b/>
        <sz val="9"/>
        <rFont val="Arial"/>
        <family val="2"/>
      </rPr>
      <t xml:space="preserve">  test series  (25 times à 5 parts)!</t>
    </r>
  </si>
  <si>
    <r>
      <t xml:space="preserve">Form is only suitable for  </t>
    </r>
    <r>
      <rPr>
        <b/>
        <u/>
        <sz val="10"/>
        <rFont val="Arial"/>
        <family val="2"/>
      </rPr>
      <t>c o m p l e t e</t>
    </r>
    <r>
      <rPr>
        <b/>
        <sz val="10"/>
        <rFont val="Arial"/>
        <family val="2"/>
      </rPr>
      <t xml:space="preserve">  test series (50 measurements for each feature)</t>
    </r>
  </si>
  <si>
    <t xml:space="preserve">W  =  class size  =  </t>
  </si>
  <si>
    <t>values from</t>
  </si>
  <si>
    <t>to less</t>
  </si>
  <si>
    <t>frequency</t>
  </si>
  <si>
    <t>class 1</t>
  </si>
  <si>
    <t>class 2</t>
  </si>
  <si>
    <t>class 3</t>
  </si>
  <si>
    <t>class 4</t>
  </si>
  <si>
    <t>class 5</t>
  </si>
  <si>
    <t>class 6</t>
  </si>
  <si>
    <t>class 7</t>
  </si>
  <si>
    <t>class 8</t>
  </si>
  <si>
    <t>class 9</t>
  </si>
  <si>
    <t>class 10</t>
  </si>
  <si>
    <t>class 11</t>
  </si>
  <si>
    <t>class 12</t>
  </si>
  <si>
    <t>SPC  -  Control Chart  (Shewhart)</t>
  </si>
  <si>
    <t>part5</t>
  </si>
  <si>
    <t>Gesamt-Dokument hat Ziffern als Revisionstand. Dieser Ziffern-Revisionsstand ist auf dieser Seite (Spalte E, Zeile 1) notiert.</t>
  </si>
  <si>
    <t>Rev.:</t>
  </si>
  <si>
    <t>reference:</t>
  </si>
  <si>
    <r>
      <t xml:space="preserve">  </t>
    </r>
    <r>
      <rPr>
        <b/>
        <u/>
        <sz val="11"/>
        <rFont val="Arial"/>
        <family val="2"/>
      </rPr>
      <t>requirement</t>
    </r>
    <r>
      <rPr>
        <b/>
        <sz val="11"/>
        <rFont val="Arial"/>
        <family val="2"/>
      </rPr>
      <t>:</t>
    </r>
  </si>
  <si>
    <r>
      <t>requirement</t>
    </r>
    <r>
      <rPr>
        <b/>
        <sz val="11"/>
        <rFont val="Arial"/>
        <family val="2"/>
      </rPr>
      <t>: C</t>
    </r>
    <r>
      <rPr>
        <b/>
        <vertAlign val="subscript"/>
        <sz val="11"/>
        <rFont val="Arial"/>
        <family val="2"/>
      </rPr>
      <t>g</t>
    </r>
    <r>
      <rPr>
        <b/>
        <sz val="11"/>
        <rFont val="Arial"/>
        <family val="2"/>
      </rPr>
      <t xml:space="preserve"> and C</t>
    </r>
    <r>
      <rPr>
        <b/>
        <vertAlign val="subscript"/>
        <sz val="11"/>
        <rFont val="Arial"/>
        <family val="2"/>
      </rPr>
      <t>gk</t>
    </r>
    <r>
      <rPr>
        <b/>
        <sz val="11"/>
        <rFont val="Arial"/>
        <family val="2"/>
      </rPr>
      <t xml:space="preserve">  &gt; 1,0 each!</t>
    </r>
  </si>
  <si>
    <t>Appraiser A</t>
  </si>
  <si>
    <t>Appraiser B</t>
  </si>
  <si>
    <t>Appraiser C</t>
  </si>
  <si>
    <t>requirement:</t>
  </si>
  <si>
    <t>upper control limit:</t>
  </si>
  <si>
    <r>
      <t xml:space="preserve"> UCL</t>
    </r>
    <r>
      <rPr>
        <vertAlign val="subscript"/>
        <sz val="10"/>
        <rFont val="Arial"/>
        <family val="2"/>
      </rPr>
      <t>R</t>
    </r>
  </si>
  <si>
    <t>First Inspection Report</t>
  </si>
  <si>
    <r>
      <t xml:space="preserve">(3)  </t>
    </r>
    <r>
      <rPr>
        <b/>
        <sz val="8"/>
        <rFont val="Arial"/>
        <family val="2"/>
      </rPr>
      <t>Dimensional Report</t>
    </r>
  </si>
  <si>
    <r>
      <t xml:space="preserve">(4) </t>
    </r>
    <r>
      <rPr>
        <b/>
        <sz val="8"/>
        <rFont val="Arial"/>
        <family val="2"/>
      </rPr>
      <t>Material Report</t>
    </r>
  </si>
  <si>
    <r>
      <t xml:space="preserve">(5) </t>
    </r>
    <r>
      <rPr>
        <b/>
        <sz val="8"/>
        <rFont val="Arial"/>
        <family val="2"/>
      </rPr>
      <t>Functional Report</t>
    </r>
  </si>
  <si>
    <r>
      <t>Purchaser</t>
    </r>
    <r>
      <rPr>
        <sz val="8"/>
        <rFont val="Arial"/>
        <family val="2"/>
      </rPr>
      <t xml:space="preserve">   </t>
    </r>
  </si>
  <si>
    <t>(6) Report No.</t>
  </si>
  <si>
    <t xml:space="preserve">(8) Report No. </t>
  </si>
  <si>
    <t>(7) Reference</t>
  </si>
  <si>
    <t>(9) Reference</t>
  </si>
  <si>
    <t>Supplier No.</t>
  </si>
  <si>
    <t>Purchaser</t>
  </si>
  <si>
    <t xml:space="preserve"> (14) Revision</t>
  </si>
  <si>
    <t>(13) Drawing No.</t>
  </si>
  <si>
    <t>(12) Name</t>
  </si>
  <si>
    <r>
      <t xml:space="preserve">(10) Subject no. </t>
    </r>
    <r>
      <rPr>
        <sz val="7"/>
        <rFont val="Arial"/>
        <family val="2"/>
      </rPr>
      <t>(drawing no.)</t>
    </r>
  </si>
  <si>
    <t>(12) Production place</t>
  </si>
  <si>
    <t>(18) Destination</t>
  </si>
  <si>
    <t>(21) Quantity of samples</t>
  </si>
  <si>
    <t>The specifications for the first article report defined between purchaser and supplier are mentioned in the following documents:</t>
  </si>
  <si>
    <t>(23)no</t>
  </si>
  <si>
    <t>reason for the first inspection report</t>
  </si>
  <si>
    <t>specification change</t>
  </si>
  <si>
    <t>manufacturing change</t>
  </si>
  <si>
    <t>new production location</t>
  </si>
  <si>
    <t>longer stoppage of production</t>
  </si>
  <si>
    <t>inspection results see following pages:</t>
  </si>
  <si>
    <t>Certification items are designed by "D". The inspection results are given in order of sample No. Those out of the specification are identified.</t>
  </si>
  <si>
    <t>Remarks:</t>
  </si>
  <si>
    <t>We confirm that</t>
  </si>
  <si>
    <t>the initial production samples were manufactured completely                                                    with production tooling and under production conditions.</t>
  </si>
  <si>
    <t>with production tooling and under production conditions.</t>
  </si>
  <si>
    <t>the correct method for testing initial production samples</t>
  </si>
  <si>
    <t>has been used, and the results are correctly presented in this</t>
  </si>
  <si>
    <t>report (deviations from this are clearly indicated)</t>
  </si>
  <si>
    <t>a release does not exempt the supplier from responsibility</t>
  </si>
  <si>
    <t>to supply according to the valid drawing, gauge and</t>
  </si>
  <si>
    <t>functional specification.</t>
  </si>
  <si>
    <t xml:space="preserve">Date </t>
  </si>
  <si>
    <t>Authorized Signatures</t>
  </si>
  <si>
    <t xml:space="preserve">  Distribution</t>
  </si>
  <si>
    <t>dimension</t>
  </si>
  <si>
    <t>approved</t>
  </si>
  <si>
    <t>approved with condition</t>
  </si>
  <si>
    <t>rejected, new samples required</t>
  </si>
  <si>
    <r>
      <t xml:space="preserve">(3)  </t>
    </r>
    <r>
      <rPr>
        <b/>
        <sz val="8"/>
        <rFont val="Arial"/>
        <family val="2"/>
      </rPr>
      <t>Dimensional report</t>
    </r>
  </si>
  <si>
    <r>
      <t xml:space="preserve">(4) </t>
    </r>
    <r>
      <rPr>
        <b/>
        <sz val="8"/>
        <rFont val="Arial"/>
        <family val="2"/>
      </rPr>
      <t>Material report</t>
    </r>
  </si>
  <si>
    <t>(5)   Functional Report</t>
  </si>
  <si>
    <t>(6) Report no.</t>
  </si>
  <si>
    <t xml:space="preserve">(8) Report no. </t>
  </si>
  <si>
    <t xml:space="preserve">   Purchaser</t>
  </si>
  <si>
    <t>(13/15) Subject no./name</t>
  </si>
  <si>
    <t>Supplier:</t>
  </si>
  <si>
    <t>(10/12) Subject no./name</t>
  </si>
  <si>
    <t>(43)   Characteristic/Dimension</t>
  </si>
  <si>
    <t>(44)  Inspection Results (supplier)</t>
  </si>
  <si>
    <t>(45)      Inspection Results (buyer)</t>
  </si>
  <si>
    <t>(46) Remarks supplier</t>
  </si>
  <si>
    <t>(47) Remarks receiver</t>
  </si>
  <si>
    <t xml:space="preserve">   Date             Authorized Signatures</t>
  </si>
  <si>
    <t xml:space="preserve">    Date              Authorized Signatures</t>
  </si>
  <si>
    <t>Short Term Capability Analysis</t>
  </si>
  <si>
    <t>lower  tolerance:</t>
  </si>
  <si>
    <t>used measuring devices:</t>
  </si>
  <si>
    <t>upper tolerance limit - lower tolerance limit</t>
  </si>
  <si>
    <t>( upper tolerance limit - X )  /  ( 3 * S )</t>
  </si>
  <si>
    <t>( X - lower tolerance limit )  /  ( 3 * S )</t>
  </si>
  <si>
    <r>
      <t>Minimum {C</t>
    </r>
    <r>
      <rPr>
        <vertAlign val="subscript"/>
        <sz val="9"/>
        <rFont val="Arial"/>
        <family val="2"/>
      </rPr>
      <t>mko</t>
    </r>
    <r>
      <rPr>
        <sz val="9"/>
        <rFont val="Arial"/>
        <family val="2"/>
      </rPr>
      <t xml:space="preserve"> , C</t>
    </r>
    <r>
      <rPr>
        <vertAlign val="subscript"/>
        <sz val="9"/>
        <rFont val="Arial"/>
        <family val="2"/>
      </rPr>
      <t>mku</t>
    </r>
    <r>
      <rPr>
        <sz val="9"/>
        <rFont val="Arial"/>
        <family val="2"/>
      </rPr>
      <t xml:space="preserve"> }     (short term capability)</t>
    </r>
  </si>
  <si>
    <t>Proof of Process Capability</t>
  </si>
  <si>
    <t xml:space="preserve"> Attributive Characteristics:</t>
  </si>
  <si>
    <t>character. 1</t>
  </si>
  <si>
    <t>character. 2</t>
  </si>
  <si>
    <t>character. 3</t>
  </si>
  <si>
    <t>character. 4</t>
  </si>
  <si>
    <t>character. 5</t>
  </si>
  <si>
    <r>
      <t xml:space="preserve">used </t>
    </r>
    <r>
      <rPr>
        <b/>
        <sz val="9"/>
        <rFont val="Arial"/>
        <family val="2"/>
      </rPr>
      <t>MEASURING DEVICES</t>
    </r>
    <r>
      <rPr>
        <sz val="9"/>
        <rFont val="Arial"/>
        <family val="2"/>
      </rPr>
      <t>:</t>
    </r>
  </si>
  <si>
    <t>Variable Characteristics:</t>
  </si>
  <si>
    <r>
      <t xml:space="preserve">used </t>
    </r>
    <r>
      <rPr>
        <b/>
        <sz val="9"/>
        <rFont val="Arial"/>
        <family val="2"/>
      </rPr>
      <t>MEASURING DEVICES</t>
    </r>
  </si>
  <si>
    <r>
      <t xml:space="preserve"> lower control limit  =  </t>
    </r>
    <r>
      <rPr>
        <b/>
        <sz val="10"/>
        <rFont val="Arial"/>
        <family val="2"/>
      </rPr>
      <t>LCL</t>
    </r>
    <r>
      <rPr>
        <sz val="9"/>
        <rFont val="Arial"/>
        <family val="2"/>
      </rPr>
      <t xml:space="preserve">  =   X  </t>
    </r>
    <r>
      <rPr>
        <sz val="10"/>
        <rFont val="Arial"/>
        <family val="2"/>
      </rPr>
      <t>-</t>
    </r>
    <r>
      <rPr>
        <sz val="9"/>
        <rFont val="Arial"/>
        <family val="2"/>
      </rPr>
      <t xml:space="preserve">  A</t>
    </r>
    <r>
      <rPr>
        <vertAlign val="subscript"/>
        <sz val="11"/>
        <rFont val="Arial"/>
        <family val="2"/>
      </rPr>
      <t>E5</t>
    </r>
    <r>
      <rPr>
        <sz val="9"/>
        <rFont val="Arial"/>
        <family val="2"/>
      </rPr>
      <t xml:space="preserve">  *  S</t>
    </r>
    <r>
      <rPr>
        <vertAlign val="subscript"/>
        <sz val="11"/>
        <rFont val="Arial"/>
        <family val="2"/>
      </rPr>
      <t>ges</t>
    </r>
    <r>
      <rPr>
        <sz val="9"/>
        <rFont val="Arial"/>
        <family val="2"/>
      </rPr>
      <t xml:space="preserve">   =  </t>
    </r>
  </si>
  <si>
    <r>
      <t xml:space="preserve"> upper control limit  =  </t>
    </r>
    <r>
      <rPr>
        <b/>
        <sz val="10"/>
        <rFont val="Arial"/>
        <family val="2"/>
      </rPr>
      <t>UCL</t>
    </r>
    <r>
      <rPr>
        <sz val="9"/>
        <rFont val="Arial"/>
        <family val="2"/>
      </rPr>
      <t xml:space="preserve">  =   X  +  A</t>
    </r>
    <r>
      <rPr>
        <vertAlign val="subscript"/>
        <sz val="11"/>
        <rFont val="Arial"/>
        <family val="2"/>
      </rPr>
      <t>E5</t>
    </r>
    <r>
      <rPr>
        <sz val="9"/>
        <rFont val="Arial"/>
        <family val="2"/>
      </rPr>
      <t xml:space="preserve">  *  S</t>
    </r>
    <r>
      <rPr>
        <vertAlign val="subscript"/>
        <sz val="11"/>
        <rFont val="Arial"/>
        <family val="2"/>
      </rPr>
      <t>ges</t>
    </r>
    <r>
      <rPr>
        <sz val="9"/>
        <rFont val="Arial"/>
        <family val="2"/>
      </rPr>
      <t xml:space="preserve">   =  </t>
    </r>
  </si>
  <si>
    <t xml:space="preserve">      (capability)</t>
  </si>
  <si>
    <r>
      <t xml:space="preserve">upper tolerance limit  =  </t>
    </r>
    <r>
      <rPr>
        <b/>
        <sz val="9"/>
        <rFont val="Arial"/>
        <family val="2"/>
      </rPr>
      <t>UTL</t>
    </r>
    <r>
      <rPr>
        <sz val="9"/>
        <rFont val="Arial"/>
        <family val="2"/>
      </rPr>
      <t xml:space="preserve">  = </t>
    </r>
  </si>
  <si>
    <r>
      <t xml:space="preserve">lower tolerance limit  =  </t>
    </r>
    <r>
      <rPr>
        <b/>
        <sz val="9"/>
        <rFont val="Arial"/>
        <family val="2"/>
      </rPr>
      <t>LTL</t>
    </r>
    <r>
      <rPr>
        <sz val="9"/>
        <rFont val="Arial"/>
        <family val="2"/>
      </rPr>
      <t xml:space="preserve">  = </t>
    </r>
  </si>
  <si>
    <r>
      <t xml:space="preserve">tolerance  =  </t>
    </r>
    <r>
      <rPr>
        <b/>
        <sz val="9"/>
        <rFont val="Arial"/>
        <family val="2"/>
      </rPr>
      <t>T  =</t>
    </r>
    <r>
      <rPr>
        <sz val="9"/>
        <rFont val="Arial"/>
        <family val="2"/>
      </rPr>
      <t xml:space="preserve">  UTL - LTL  = </t>
    </r>
  </si>
  <si>
    <t>First Article Inspection Report</t>
  </si>
  <si>
    <t>Company and product name</t>
  </si>
  <si>
    <t>Information about the product</t>
  </si>
  <si>
    <t>Drawing no.:</t>
  </si>
  <si>
    <t>Street / post box:</t>
  </si>
  <si>
    <t>No. sample report:</t>
  </si>
  <si>
    <t>Country / post code / place:</t>
  </si>
  <si>
    <t>Contact person:</t>
  </si>
  <si>
    <t>Revision date:</t>
  </si>
  <si>
    <t>Tolerance in %:</t>
  </si>
  <si>
    <t>Substances, which are subject to a legal application prohibition may not be contained!</t>
  </si>
  <si>
    <t>(must be filled in!)</t>
  </si>
  <si>
    <t>Signature:</t>
  </si>
  <si>
    <t>Formblatt-Nr.</t>
  </si>
  <si>
    <t xml:space="preserve">Page 1 of 1  </t>
  </si>
  <si>
    <t>Ändert sich bei den Formblätter (Registerkarten) der Revisionsstand, so muß sich auch der Gesamt-Dokemten-Revisionsstand erhöhen!</t>
  </si>
  <si>
    <t>NUR FÜR INTERNE INFO - ONLY FOR INTERNAL INFORMATION</t>
  </si>
  <si>
    <t>Form-CS-166b</t>
  </si>
  <si>
    <t>Control Plan</t>
  </si>
  <si>
    <t>Test equipment capability Procedure 1</t>
  </si>
  <si>
    <t>Test equipment capability Procedure 2</t>
  </si>
  <si>
    <t>Enclosure LQP-Forms</t>
  </si>
  <si>
    <t>Address</t>
  </si>
  <si>
    <t>Phone no.:</t>
  </si>
  <si>
    <t>email:</t>
  </si>
  <si>
    <t>Supplier ID</t>
  </si>
  <si>
    <t>Part description:</t>
  </si>
  <si>
    <t>Order no.:</t>
  </si>
  <si>
    <t>Article no.:</t>
  </si>
  <si>
    <t>Production date</t>
  </si>
  <si>
    <t>Capacity (quantity)</t>
  </si>
  <si>
    <t>Number of shifts</t>
  </si>
  <si>
    <t>Email:</t>
  </si>
  <si>
    <t>Responsible person:</t>
  </si>
  <si>
    <t>Phone:</t>
  </si>
  <si>
    <t>Process description</t>
  </si>
  <si>
    <t>Process function</t>
  </si>
  <si>
    <t>Potential defects</t>
  </si>
  <si>
    <t>Potential results of defects</t>
  </si>
  <si>
    <t>Potential defect causes</t>
  </si>
  <si>
    <t>Severity</t>
  </si>
  <si>
    <t>Occurance</t>
  </si>
  <si>
    <t>Detection</t>
  </si>
  <si>
    <t>Name</t>
  </si>
  <si>
    <t>Action taken</t>
  </si>
  <si>
    <t xml:space="preserve">Process step </t>
  </si>
  <si>
    <t>Equipment</t>
  </si>
  <si>
    <t>Characteristic</t>
  </si>
  <si>
    <t>Specification</t>
  </si>
  <si>
    <t>Measurement Equipment</t>
  </si>
  <si>
    <t>Frequency</t>
  </si>
  <si>
    <t>Record</t>
  </si>
  <si>
    <t>Responsible</t>
  </si>
  <si>
    <t>Address:</t>
  </si>
  <si>
    <t>Supplier no.:</t>
  </si>
  <si>
    <t>Prevention- +  detection measures</t>
  </si>
  <si>
    <t>Recommended measures</t>
  </si>
  <si>
    <t>Implemen-tation date</t>
  </si>
  <si>
    <t>Current situation</t>
  </si>
  <si>
    <t>Improved situation</t>
  </si>
  <si>
    <t>Department:</t>
  </si>
  <si>
    <t>Test.pos.</t>
  </si>
  <si>
    <t>Description:</t>
  </si>
  <si>
    <t>ID no.:</t>
  </si>
  <si>
    <t>Manufacturer:</t>
  </si>
  <si>
    <t>Resolution:</t>
  </si>
  <si>
    <t>Indications to the standard</t>
  </si>
  <si>
    <t>Actual value:</t>
  </si>
  <si>
    <t>Unit:</t>
  </si>
  <si>
    <t>Note:</t>
  </si>
  <si>
    <t>A =</t>
  </si>
  <si>
    <t xml:space="preserve">    T =</t>
  </si>
  <si>
    <t>Measurement equipment</t>
  </si>
  <si>
    <t>Results of Procedure 1</t>
  </si>
  <si>
    <t>Part</t>
  </si>
  <si>
    <t>Characteristics no.:</t>
  </si>
  <si>
    <t>Repeatability (EV)</t>
  </si>
  <si>
    <t>% Repeatability (%EV)</t>
  </si>
  <si>
    <t>value  &lt;  20 % !)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</si>
  <si>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</si>
  <si>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</t>
  </si>
  <si>
    <t>Reproducibility (AV)</t>
  </si>
  <si>
    <t>% Reproducibility (%AV)</t>
  </si>
  <si>
    <t>TV</t>
  </si>
  <si>
    <t>Measuring system (GRR)</t>
  </si>
  <si>
    <t>% Measuring system (%GRR)</t>
  </si>
  <si>
    <t>Reference (TV)</t>
  </si>
  <si>
    <r>
      <t>K</t>
    </r>
    <r>
      <rPr>
        <vertAlign val="subscript"/>
        <sz val="10"/>
        <rFont val="Arial"/>
        <family val="2"/>
      </rPr>
      <t>1*</t>
    </r>
    <r>
      <rPr>
        <sz val="10"/>
        <rFont val="Arial"/>
        <family val="2"/>
        <charset val="238"/>
      </rPr>
      <t>R</t>
    </r>
  </si>
  <si>
    <t>100*EV</t>
  </si>
  <si>
    <t>100*AV</t>
  </si>
  <si>
    <r>
      <t>(K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  <charset val="238"/>
      </rPr>
      <t>*X</t>
    </r>
    <r>
      <rPr>
        <vertAlign val="subscript"/>
        <sz val="10"/>
        <rFont val="Arial"/>
        <family val="2"/>
      </rPr>
      <t>diff</t>
    </r>
    <r>
      <rPr>
        <sz val="10"/>
        <rFont val="Arial"/>
        <family val="2"/>
        <charset val="238"/>
      </rPr>
      <t>)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>-(EV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>/(n*r))</t>
    </r>
  </si>
  <si>
    <r>
      <t xml:space="preserve">Form is only suitable for  </t>
    </r>
    <r>
      <rPr>
        <b/>
        <u/>
        <sz val="10"/>
        <rFont val="Arial"/>
        <family val="2"/>
      </rPr>
      <t>c o m p l e t e</t>
    </r>
    <r>
      <rPr>
        <b/>
        <sz val="10"/>
        <rFont val="Arial"/>
        <family val="2"/>
      </rPr>
      <t xml:space="preserve">  test series (3 appraisers, 10 items (n) à 2 measurements (r))</t>
    </r>
  </si>
  <si>
    <t>n=</t>
  </si>
  <si>
    <t>r=</t>
  </si>
  <si>
    <r>
      <t>100*</t>
    </r>
    <r>
      <rPr>
        <sz val="10"/>
        <rFont val="Arial"/>
        <family val="2"/>
        <charset val="238"/>
      </rPr>
      <t>GRR</t>
    </r>
  </si>
  <si>
    <t>UTL-LTL</t>
  </si>
  <si>
    <r>
      <t>Cg</t>
    </r>
    <r>
      <rPr>
        <vertAlign val="subscript"/>
        <sz val="10"/>
        <rFont val="Arial"/>
        <family val="2"/>
        <charset val="238"/>
      </rPr>
      <t>k</t>
    </r>
    <r>
      <rPr>
        <sz val="10"/>
        <rFont val="Arial"/>
        <family val="2"/>
        <charset val="238"/>
      </rPr>
      <t>=</t>
    </r>
  </si>
  <si>
    <t>Cg=</t>
  </si>
  <si>
    <t>Evaluated characteristic</t>
  </si>
  <si>
    <t>Nominal</t>
  </si>
  <si>
    <t>UT</t>
  </si>
  <si>
    <t>LT</t>
  </si>
  <si>
    <t>(16) Order no.</t>
  </si>
  <si>
    <t>(17) Order date</t>
  </si>
  <si>
    <t>(19) Delivery note no.</t>
  </si>
  <si>
    <t>(20) Delivery note date</t>
  </si>
  <si>
    <t>phone / email:</t>
  </si>
  <si>
    <t>value:</t>
  </si>
  <si>
    <t>Total quantity</t>
  </si>
  <si>
    <t>Quantity of parts within the specification</t>
  </si>
  <si>
    <t>Quantity of parts out of the specification</t>
  </si>
  <si>
    <t>Assessment procedure</t>
  </si>
  <si>
    <t>Drawing dimension</t>
  </si>
  <si>
    <r>
      <t>C</t>
    </r>
    <r>
      <rPr>
        <b/>
        <vertAlign val="subscript"/>
        <sz val="11"/>
        <rFont val="Arial"/>
        <family val="2"/>
      </rPr>
      <t>pku</t>
    </r>
    <r>
      <rPr>
        <vertAlign val="subscript"/>
        <sz val="11"/>
        <rFont val="Arial"/>
        <family val="2"/>
      </rPr>
      <t xml:space="preserve"> </t>
    </r>
    <r>
      <rPr>
        <sz val="9"/>
        <rFont val="Arial"/>
        <family val="2"/>
      </rPr>
      <t>= ( UTL</t>
    </r>
    <r>
      <rPr>
        <sz val="11"/>
        <rFont val="Arial"/>
        <family val="2"/>
      </rPr>
      <t xml:space="preserve"> - </t>
    </r>
    <r>
      <rPr>
        <sz val="9"/>
        <rFont val="Arial"/>
        <family val="2"/>
      </rPr>
      <t xml:space="preserve"> X ) </t>
    </r>
    <r>
      <rPr>
        <sz val="11"/>
        <rFont val="Arial"/>
        <family val="2"/>
      </rPr>
      <t>/</t>
    </r>
    <r>
      <rPr>
        <sz val="9"/>
        <rFont val="Arial"/>
        <family val="2"/>
      </rPr>
      <t xml:space="preserve"> ( 3 * S</t>
    </r>
    <r>
      <rPr>
        <vertAlign val="subscript"/>
        <sz val="12"/>
        <rFont val="Arial"/>
        <family val="2"/>
      </rPr>
      <t>ges</t>
    </r>
    <r>
      <rPr>
        <sz val="9"/>
        <rFont val="Arial"/>
        <family val="2"/>
      </rPr>
      <t xml:space="preserve"> )  =   </t>
    </r>
  </si>
  <si>
    <r>
      <t>C</t>
    </r>
    <r>
      <rPr>
        <b/>
        <vertAlign val="subscript"/>
        <sz val="11"/>
        <rFont val="Arial"/>
        <family val="2"/>
      </rPr>
      <t>pkl</t>
    </r>
    <r>
      <rPr>
        <sz val="9"/>
        <rFont val="Arial"/>
        <family val="2"/>
      </rPr>
      <t xml:space="preserve"> =  ( X - LTL )  /  ( 3 * S</t>
    </r>
    <r>
      <rPr>
        <vertAlign val="subscript"/>
        <sz val="11"/>
        <rFont val="Arial"/>
        <family val="2"/>
      </rPr>
      <t>ges</t>
    </r>
    <r>
      <rPr>
        <sz val="9"/>
        <rFont val="Arial"/>
        <family val="2"/>
      </rPr>
      <t xml:space="preserve"> )  =  </t>
    </r>
  </si>
  <si>
    <r>
      <t>C</t>
    </r>
    <r>
      <rPr>
        <b/>
        <vertAlign val="subscript"/>
        <sz val="11"/>
        <rFont val="Arial"/>
        <family val="2"/>
      </rPr>
      <t>pk</t>
    </r>
    <r>
      <rPr>
        <b/>
        <sz val="10"/>
        <rFont val="Arial"/>
        <family val="2"/>
      </rPr>
      <t xml:space="preserve"> </t>
    </r>
    <r>
      <rPr>
        <sz val="9"/>
        <rFont val="Arial"/>
        <family val="2"/>
      </rPr>
      <t>=  Minimum { C</t>
    </r>
    <r>
      <rPr>
        <vertAlign val="subscript"/>
        <sz val="11"/>
        <rFont val="Arial"/>
        <family val="2"/>
      </rPr>
      <t>pku</t>
    </r>
    <r>
      <rPr>
        <sz val="9"/>
        <rFont val="Arial"/>
        <family val="2"/>
      </rPr>
      <t xml:space="preserve"> ; C</t>
    </r>
    <r>
      <rPr>
        <vertAlign val="subscript"/>
        <sz val="11"/>
        <rFont val="Arial"/>
        <family val="2"/>
      </rPr>
      <t>pkl</t>
    </r>
    <r>
      <rPr>
        <sz val="9"/>
        <rFont val="Arial"/>
        <family val="2"/>
      </rPr>
      <t xml:space="preserve"> }  =</t>
    </r>
  </si>
  <si>
    <r>
      <t xml:space="preserve">   upper tolerance limit  =  </t>
    </r>
    <r>
      <rPr>
        <b/>
        <sz val="10"/>
        <rFont val="Arial"/>
        <family val="2"/>
      </rPr>
      <t>UTL</t>
    </r>
    <r>
      <rPr>
        <sz val="9"/>
        <rFont val="Arial"/>
        <family val="2"/>
      </rPr>
      <t xml:space="preserve">  =   B</t>
    </r>
    <r>
      <rPr>
        <vertAlign val="subscript"/>
        <sz val="11"/>
        <rFont val="Arial"/>
        <family val="2"/>
      </rPr>
      <t>Eob</t>
    </r>
    <r>
      <rPr>
        <sz val="9"/>
        <rFont val="Arial"/>
        <family val="2"/>
      </rPr>
      <t xml:space="preserve">  *  S</t>
    </r>
    <r>
      <rPr>
        <vertAlign val="subscript"/>
        <sz val="11"/>
        <rFont val="Arial"/>
        <family val="2"/>
      </rPr>
      <t xml:space="preserve">ges   </t>
    </r>
    <r>
      <rPr>
        <sz val="11"/>
        <rFont val="Arial"/>
        <family val="2"/>
      </rPr>
      <t>=</t>
    </r>
    <r>
      <rPr>
        <vertAlign val="subscript"/>
        <sz val="11"/>
        <rFont val="Arial"/>
        <family val="2"/>
      </rPr>
      <t xml:space="preserve">  </t>
    </r>
  </si>
  <si>
    <r>
      <t xml:space="preserve">  lower tolerance limit  =  </t>
    </r>
    <r>
      <rPr>
        <b/>
        <sz val="10"/>
        <rFont val="Arial"/>
        <family val="2"/>
      </rPr>
      <t>LTL</t>
    </r>
    <r>
      <rPr>
        <sz val="9"/>
        <rFont val="Arial"/>
        <family val="2"/>
      </rPr>
      <t xml:space="preserve">  =   B</t>
    </r>
    <r>
      <rPr>
        <vertAlign val="subscript"/>
        <sz val="11"/>
        <rFont val="Arial"/>
        <family val="2"/>
      </rPr>
      <t>Eun</t>
    </r>
    <r>
      <rPr>
        <sz val="9"/>
        <rFont val="Arial"/>
        <family val="2"/>
      </rPr>
      <t xml:space="preserve">  *  S</t>
    </r>
    <r>
      <rPr>
        <vertAlign val="subscript"/>
        <sz val="11"/>
        <rFont val="Arial"/>
        <family val="2"/>
      </rPr>
      <t>ges</t>
    </r>
    <r>
      <rPr>
        <sz val="9"/>
        <rFont val="Arial"/>
        <family val="2"/>
      </rPr>
      <t xml:space="preserve">  </t>
    </r>
    <r>
      <rPr>
        <sz val="11"/>
        <rFont val="Arial"/>
        <family val="2"/>
      </rPr>
      <t xml:space="preserve"> =</t>
    </r>
    <r>
      <rPr>
        <sz val="9"/>
        <rFont val="Arial"/>
        <family val="2"/>
      </rPr>
      <t xml:space="preserve">  </t>
    </r>
  </si>
  <si>
    <r>
      <t xml:space="preserve">used </t>
    </r>
    <r>
      <rPr>
        <b/>
        <sz val="9"/>
        <rFont val="Arial"/>
        <family val="2"/>
      </rPr>
      <t>MEASURING EQUIPMENT</t>
    </r>
  </si>
  <si>
    <t>drawing value=</t>
  </si>
  <si>
    <r>
      <t xml:space="preserve">used  </t>
    </r>
    <r>
      <rPr>
        <b/>
        <sz val="9"/>
        <rFont val="Arial"/>
        <family val="2"/>
      </rPr>
      <t>MEASURING EQUIPMENT</t>
    </r>
  </si>
  <si>
    <r>
      <t>B</t>
    </r>
    <r>
      <rPr>
        <vertAlign val="subscript"/>
        <sz val="11"/>
        <rFont val="Arial"/>
        <family val="2"/>
      </rPr>
      <t>Eu</t>
    </r>
    <r>
      <rPr>
        <sz val="9"/>
        <rFont val="Arial"/>
        <family val="2"/>
      </rPr>
      <t xml:space="preserve">  =  1,927</t>
    </r>
  </si>
  <si>
    <r>
      <t>B</t>
    </r>
    <r>
      <rPr>
        <vertAlign val="subscript"/>
        <sz val="11"/>
        <rFont val="Arial"/>
        <family val="2"/>
      </rPr>
      <t>El</t>
    </r>
    <r>
      <rPr>
        <sz val="9"/>
        <rFont val="Arial"/>
        <family val="2"/>
      </rPr>
      <t xml:space="preserve">  =  0,227</t>
    </r>
  </si>
  <si>
    <r>
      <t>upper control limit =  UCL  =   B</t>
    </r>
    <r>
      <rPr>
        <vertAlign val="subscript"/>
        <sz val="11"/>
        <rFont val="Arial"/>
        <family val="2"/>
      </rPr>
      <t>Eu</t>
    </r>
    <r>
      <rPr>
        <sz val="9"/>
        <rFont val="Arial"/>
        <family val="2"/>
      </rPr>
      <t xml:space="preserve">  *  S</t>
    </r>
    <r>
      <rPr>
        <vertAlign val="subscript"/>
        <sz val="9"/>
        <rFont val="Arial"/>
        <family val="2"/>
        <charset val="238"/>
      </rPr>
      <t>total</t>
    </r>
    <r>
      <rPr>
        <vertAlign val="subscript"/>
        <sz val="11"/>
        <rFont val="Arial"/>
        <family val="2"/>
      </rPr>
      <t xml:space="preserve">   </t>
    </r>
    <r>
      <rPr>
        <sz val="11"/>
        <rFont val="Arial"/>
        <family val="2"/>
      </rPr>
      <t>=</t>
    </r>
    <r>
      <rPr>
        <vertAlign val="subscript"/>
        <sz val="11"/>
        <rFont val="Arial"/>
        <family val="2"/>
      </rPr>
      <t xml:space="preserve">  </t>
    </r>
  </si>
  <si>
    <r>
      <t>lower control limit  =  LCL  =   B</t>
    </r>
    <r>
      <rPr>
        <vertAlign val="subscript"/>
        <sz val="11"/>
        <rFont val="Arial"/>
        <family val="2"/>
      </rPr>
      <t>El</t>
    </r>
    <r>
      <rPr>
        <sz val="9"/>
        <rFont val="Arial"/>
        <family val="2"/>
      </rPr>
      <t xml:space="preserve">  *  S</t>
    </r>
    <r>
      <rPr>
        <vertAlign val="subscript"/>
        <sz val="9"/>
        <rFont val="Arial"/>
        <family val="2"/>
        <charset val="238"/>
      </rPr>
      <t>total</t>
    </r>
    <r>
      <rPr>
        <sz val="9"/>
        <rFont val="Arial"/>
        <family val="2"/>
      </rPr>
      <t xml:space="preserve">  </t>
    </r>
    <r>
      <rPr>
        <sz val="11"/>
        <rFont val="Arial"/>
        <family val="2"/>
      </rPr>
      <t xml:space="preserve"> =</t>
    </r>
    <r>
      <rPr>
        <sz val="9"/>
        <rFont val="Arial"/>
        <family val="2"/>
      </rPr>
      <t xml:space="preserve">  </t>
    </r>
  </si>
  <si>
    <r>
      <t xml:space="preserve"> upper control limit  =  </t>
    </r>
    <r>
      <rPr>
        <b/>
        <sz val="10"/>
        <rFont val="Arial"/>
        <family val="2"/>
      </rPr>
      <t>UCL</t>
    </r>
    <r>
      <rPr>
        <sz val="9"/>
        <rFont val="Arial"/>
        <family val="2"/>
      </rPr>
      <t xml:space="preserve">  =   X  +  A</t>
    </r>
    <r>
      <rPr>
        <vertAlign val="subscript"/>
        <sz val="11"/>
        <rFont val="Arial"/>
        <family val="2"/>
      </rPr>
      <t>E5</t>
    </r>
    <r>
      <rPr>
        <sz val="9"/>
        <rFont val="Arial"/>
        <family val="2"/>
      </rPr>
      <t xml:space="preserve">  *  S</t>
    </r>
    <r>
      <rPr>
        <vertAlign val="subscript"/>
        <sz val="9"/>
        <rFont val="Arial"/>
        <family val="2"/>
        <charset val="238"/>
      </rPr>
      <t>total</t>
    </r>
    <r>
      <rPr>
        <sz val="9"/>
        <rFont val="Arial"/>
        <family val="2"/>
      </rPr>
      <t xml:space="preserve">   =  </t>
    </r>
  </si>
  <si>
    <r>
      <t xml:space="preserve"> lower control limit  =  </t>
    </r>
    <r>
      <rPr>
        <b/>
        <sz val="10"/>
        <rFont val="Arial"/>
        <family val="2"/>
      </rPr>
      <t>LCL</t>
    </r>
    <r>
      <rPr>
        <sz val="9"/>
        <rFont val="Arial"/>
        <family val="2"/>
      </rPr>
      <t xml:space="preserve">  =   X  </t>
    </r>
    <r>
      <rPr>
        <sz val="10"/>
        <rFont val="Arial"/>
        <family val="2"/>
      </rPr>
      <t>-</t>
    </r>
    <r>
      <rPr>
        <sz val="9"/>
        <rFont val="Arial"/>
        <family val="2"/>
      </rPr>
      <t xml:space="preserve">  A</t>
    </r>
    <r>
      <rPr>
        <vertAlign val="subscript"/>
        <sz val="11"/>
        <rFont val="Arial"/>
        <family val="2"/>
      </rPr>
      <t>E5</t>
    </r>
    <r>
      <rPr>
        <sz val="9"/>
        <rFont val="Arial"/>
        <family val="2"/>
      </rPr>
      <t xml:space="preserve">  *  S</t>
    </r>
    <r>
      <rPr>
        <vertAlign val="subscript"/>
        <sz val="9"/>
        <rFont val="Arial"/>
        <family val="2"/>
        <charset val="238"/>
      </rPr>
      <t>total</t>
    </r>
    <r>
      <rPr>
        <sz val="9"/>
        <rFont val="Arial"/>
        <family val="2"/>
      </rPr>
      <t xml:space="preserve">   =  </t>
    </r>
  </si>
  <si>
    <r>
      <t>C</t>
    </r>
    <r>
      <rPr>
        <b/>
        <vertAlign val="subscript"/>
        <sz val="11"/>
        <rFont val="Arial"/>
        <family val="2"/>
      </rPr>
      <t>pkl</t>
    </r>
    <r>
      <rPr>
        <sz val="9"/>
        <rFont val="Arial"/>
        <family val="2"/>
      </rPr>
      <t xml:space="preserve"> =  ( X - LTL )  /  ( 3 * S</t>
    </r>
    <r>
      <rPr>
        <vertAlign val="subscript"/>
        <sz val="9"/>
        <rFont val="Arial"/>
        <family val="2"/>
        <charset val="238"/>
      </rPr>
      <t>total</t>
    </r>
    <r>
      <rPr>
        <sz val="9"/>
        <rFont val="Arial"/>
        <family val="2"/>
      </rPr>
      <t xml:space="preserve"> )  =  </t>
    </r>
  </si>
  <si>
    <r>
      <t>s</t>
    </r>
    <r>
      <rPr>
        <sz val="9"/>
        <rFont val="Symbol"/>
        <family val="1"/>
        <charset val="2"/>
      </rPr>
      <t xml:space="preserve">  =  </t>
    </r>
    <r>
      <rPr>
        <sz val="9"/>
        <rFont val="Arial"/>
        <family val="2"/>
      </rPr>
      <t>S</t>
    </r>
    <r>
      <rPr>
        <vertAlign val="subscript"/>
        <sz val="9"/>
        <rFont val="Arial"/>
        <family val="2"/>
        <charset val="238"/>
      </rPr>
      <t>total</t>
    </r>
    <r>
      <rPr>
        <vertAlign val="subscript"/>
        <sz val="10"/>
        <rFont val="Arial"/>
        <family val="2"/>
      </rPr>
      <t xml:space="preserve"> =</t>
    </r>
  </si>
  <si>
    <t>n</t>
  </si>
  <si>
    <r>
      <t>C</t>
    </r>
    <r>
      <rPr>
        <b/>
        <vertAlign val="subscript"/>
        <sz val="11"/>
        <rFont val="Arial"/>
        <family val="2"/>
      </rPr>
      <t>p</t>
    </r>
    <r>
      <rPr>
        <sz val="9"/>
        <rFont val="Arial"/>
        <family val="2"/>
      </rPr>
      <t xml:space="preserve">   =   T  </t>
    </r>
    <r>
      <rPr>
        <sz val="11"/>
        <rFont val="Arial"/>
        <family val="2"/>
      </rPr>
      <t>/</t>
    </r>
    <r>
      <rPr>
        <sz val="9"/>
        <rFont val="Arial"/>
        <family val="2"/>
      </rPr>
      <t xml:space="preserve">  6 * S</t>
    </r>
    <r>
      <rPr>
        <vertAlign val="subscript"/>
        <sz val="9"/>
        <rFont val="Arial"/>
        <family val="2"/>
        <charset val="238"/>
      </rPr>
      <t>total</t>
    </r>
    <r>
      <rPr>
        <sz val="9"/>
        <rFont val="Arial"/>
        <family val="2"/>
      </rPr>
      <t xml:space="preserve">   =</t>
    </r>
  </si>
  <si>
    <r>
      <t>C</t>
    </r>
    <r>
      <rPr>
        <b/>
        <vertAlign val="subscript"/>
        <sz val="11"/>
        <rFont val="Arial"/>
        <family val="2"/>
      </rPr>
      <t>pku</t>
    </r>
    <r>
      <rPr>
        <vertAlign val="subscript"/>
        <sz val="11"/>
        <rFont val="Arial"/>
        <family val="2"/>
      </rPr>
      <t xml:space="preserve"> </t>
    </r>
    <r>
      <rPr>
        <sz val="9"/>
        <rFont val="Arial"/>
        <family val="2"/>
      </rPr>
      <t>= ( UTL</t>
    </r>
    <r>
      <rPr>
        <sz val="11"/>
        <rFont val="Arial"/>
        <family val="2"/>
      </rPr>
      <t xml:space="preserve"> - </t>
    </r>
    <r>
      <rPr>
        <sz val="9"/>
        <rFont val="Arial"/>
        <family val="2"/>
      </rPr>
      <t xml:space="preserve"> X ) </t>
    </r>
    <r>
      <rPr>
        <sz val="11"/>
        <rFont val="Arial"/>
        <family val="2"/>
      </rPr>
      <t>/</t>
    </r>
    <r>
      <rPr>
        <sz val="9"/>
        <rFont val="Arial"/>
        <family val="2"/>
      </rPr>
      <t xml:space="preserve"> ( 3 * S</t>
    </r>
    <r>
      <rPr>
        <vertAlign val="subscript"/>
        <sz val="9"/>
        <rFont val="Arial"/>
        <family val="2"/>
        <charset val="238"/>
      </rPr>
      <t>total</t>
    </r>
    <r>
      <rPr>
        <sz val="9"/>
        <rFont val="Arial"/>
        <family val="2"/>
      </rPr>
      <t xml:space="preserve">)  =   </t>
    </r>
  </si>
  <si>
    <t>Product Content Declaration</t>
  </si>
  <si>
    <t>Information about manufacturer / supplier</t>
  </si>
  <si>
    <t>Material:</t>
  </si>
  <si>
    <t>Material compound / Substances (in %):</t>
  </si>
  <si>
    <t>Please note IMS-list for restricted/prohibited substances (FORM-CS-004).</t>
  </si>
  <si>
    <r>
      <t>Please check the applicable box</t>
    </r>
    <r>
      <rPr>
        <u/>
        <sz val="10"/>
        <rFont val="Arial"/>
        <family val="2"/>
      </rPr>
      <t>:</t>
    </r>
  </si>
  <si>
    <t>Is the part compliant with the European Directive 2011/65/EU?</t>
  </si>
  <si>
    <t>Yes</t>
  </si>
  <si>
    <t>Only after 22 July 2019</t>
  </si>
  <si>
    <t>Is the part compliant with amendment 2015/863 of the European Directive 2011/65/EU?</t>
  </si>
  <si>
    <t>Is the part compliant with the European Regulation (EC) No 1907/2006?</t>
  </si>
  <si>
    <t>Is the part compliant with the Conflict Minerals regulation?</t>
  </si>
  <si>
    <t>Yes, with Exemption</t>
  </si>
  <si>
    <t>Remark:</t>
  </si>
  <si>
    <t>In case of checkin No for any question a detailed explanation should be enclosed, otherwise IMS CS is not able to approve and has to reject deliveries!</t>
  </si>
  <si>
    <t xml:space="preserve">As enclosure the material certificate and if applicable the Conflict Minerals Report has to be enclosed! </t>
  </si>
  <si>
    <t>05</t>
  </si>
  <si>
    <t>Revision</t>
  </si>
  <si>
    <t>Changed by</t>
  </si>
  <si>
    <t>Content</t>
  </si>
  <si>
    <t>Aproved</t>
  </si>
  <si>
    <t>23.05.2018</t>
  </si>
  <si>
    <t>Á. Németh</t>
  </si>
  <si>
    <t>Supplier 8D Report</t>
  </si>
  <si>
    <t xml:space="preserve">Date : </t>
  </si>
  <si>
    <t xml:space="preserve">IMS CS Complaint No.: </t>
  </si>
  <si>
    <t>Supplier Complaint No.:</t>
  </si>
  <si>
    <t xml:space="preserve">Our Drawing No.: </t>
  </si>
  <si>
    <t>Your Drawing No.:</t>
  </si>
  <si>
    <t xml:space="preserve">Our Article No.: </t>
  </si>
  <si>
    <t>Delivery Note:</t>
  </si>
  <si>
    <t>Quantity:</t>
  </si>
  <si>
    <t>Scrap rate:</t>
  </si>
  <si>
    <t>Your Item :</t>
  </si>
  <si>
    <t>Quantity (Supplier):</t>
  </si>
  <si>
    <t>IMS Contact Person:</t>
  </si>
  <si>
    <t>Tel:</t>
  </si>
  <si>
    <t>     </t>
  </si>
  <si>
    <t>- Affected Shift(s) &amp; Charges (identification!)</t>
  </si>
  <si>
    <t>- Affected Machine(s) / Tool(s) / Cavities</t>
  </si>
  <si>
    <t>- Last errorless production number &amp; date</t>
  </si>
  <si>
    <t>- Recurrence (was the problem already recognised or even complained in the past)</t>
  </si>
  <si>
    <t>Start</t>
  </si>
  <si>
    <t>End</t>
  </si>
  <si>
    <t>- Blocking of stock, possible corrections</t>
  </si>
  <si>
    <t>- Where might be affected stocks (at customer, work in progress, stocks at the supplier, on the way delivery)</t>
  </si>
  <si>
    <t>- Detailed result of the checked stock (number of OK/N.OK pieces)</t>
  </si>
  <si>
    <t>- Possibilities of replacement (available OK quantity, earliest date of arrival)</t>
  </si>
  <si>
    <t>Begin</t>
  </si>
  <si>
    <t>- What kind of solutions can be implemented</t>
  </si>
  <si>
    <t>- What are the advantage/disadvantage of each possible solution</t>
  </si>
  <si>
    <t>- Effect of each solution (occurrence, detection, significance)</t>
  </si>
  <si>
    <t>- Which possible solution has been implemented</t>
  </si>
  <si>
    <t>- Why this has been chosen</t>
  </si>
  <si>
    <t>- Evidence of effectiveness (tests, results for occurrence, detection, significance)</t>
  </si>
  <si>
    <t>Lessons learned</t>
  </si>
  <si>
    <t>- Name:</t>
  </si>
  <si>
    <t>- Adress:</t>
  </si>
  <si>
    <t>Supplier Base Data</t>
  </si>
  <si>
    <t>- Main Contact:</t>
  </si>
  <si>
    <t>D1. - Team</t>
  </si>
  <si>
    <t>Dept. / Role</t>
  </si>
  <si>
    <t>E-mail</t>
  </si>
  <si>
    <t>Phone</t>
  </si>
  <si>
    <t>D2. - Description of Problem (Problembeschreibung)</t>
  </si>
  <si>
    <t>- Other Informations</t>
  </si>
  <si>
    <t>D3. - Immediate Action (Sofortmaßnahmen)</t>
  </si>
  <si>
    <t>Please send a feedback/3D report in 24 hours with Immediate Actions, so we know that you are handling the complaint.</t>
  </si>
  <si>
    <t>D4. - Cause Analysis -please write details or 5Why analysis / Ishikawa analysis  (Ursachenanalyse)</t>
  </si>
  <si>
    <t>1. Why occurred?</t>
  </si>
  <si>
    <t xml:space="preserve">2. Why?                                                                               </t>
  </si>
  <si>
    <t xml:space="preserve">3. Why?                                                                               </t>
  </si>
  <si>
    <t xml:space="preserve">4. Why?                                                                  </t>
  </si>
  <si>
    <t xml:space="preserve">5. Why?                                                                      </t>
  </si>
  <si>
    <t xml:space="preserve">2. Why?                                                                 </t>
  </si>
  <si>
    <t xml:space="preserve">3. Why?                                                                     </t>
  </si>
  <si>
    <t xml:space="preserve">4. Why?                                                                    </t>
  </si>
  <si>
    <t xml:space="preserve">5. Why?                                                                    </t>
  </si>
  <si>
    <t xml:space="preserve">                                                                  1. Why not detected?</t>
  </si>
  <si>
    <t>5-Why for Occurance</t>
  </si>
  <si>
    <t>5-Why for Non-detection</t>
  </si>
  <si>
    <t>D5. - Planned Corrective Actions (Geplante Korrekturmaßnahmen)</t>
  </si>
  <si>
    <t>D6. - Introduced Corrective Actions (Eingeleitete Korrekturmaßnahmen)</t>
  </si>
  <si>
    <t>Revise FMEA</t>
  </si>
  <si>
    <t>Revise Flow-chart</t>
  </si>
  <si>
    <t>Revise Control Plan</t>
  </si>
  <si>
    <t>D7. - Preventive Actions (Vorbeugende Maßnahmen)</t>
  </si>
  <si>
    <t>Applied to other products (List)</t>
  </si>
  <si>
    <t>D8. - Congratulate, Lessons learned (Anerkennung, Vorhersage)</t>
  </si>
  <si>
    <t>8D closure date</t>
  </si>
  <si>
    <t>Singature</t>
  </si>
  <si>
    <t>D0. - Vioce of the Customer (Beschreibung der Reklamation)</t>
  </si>
  <si>
    <t>Revised according MSA 4th Edition; updated with current IMS requirements, 8D</t>
  </si>
  <si>
    <t>V. Török &amp; T.Pete</t>
  </si>
  <si>
    <t>FORM-CS-166B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</si>
</sst>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"/>
    <numFmt numFmtId="165" formatCode="0.00000"/>
    <numFmt numFmtId="166" formatCode="0.000"/>
    <numFmt numFmtId="167" formatCode="0.000000"/>
  </numFmts>
  <fonts count="84">
    <font>
      <sz val="10"/>
      <name val="Arial"/>
    </font>
    <font>
      <sz val="10"/>
      <name val="Arial"/>
      <family val="2"/>
      <charset val="238"/>
    </font>
    <font>
      <sz val="9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vertAlign val="subscript"/>
      <sz val="10"/>
      <name val="Arial"/>
      <family val="2"/>
    </font>
    <font>
      <vertAlign val="superscript"/>
      <sz val="10"/>
      <name val="Arial"/>
      <family val="2"/>
    </font>
    <font>
      <b/>
      <sz val="10"/>
      <name val="Arial"/>
      <family val="2"/>
    </font>
    <font>
      <b/>
      <vertAlign val="superscript"/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vertAlign val="subscript"/>
      <sz val="8"/>
      <name val="Arial"/>
      <family val="2"/>
    </font>
    <font>
      <sz val="20"/>
      <name val="Arial"/>
      <family val="2"/>
    </font>
    <font>
      <vertAlign val="subscript"/>
      <sz val="9"/>
      <name val="Arial"/>
      <family val="2"/>
    </font>
    <font>
      <sz val="12"/>
      <name val="Arial"/>
      <family val="2"/>
    </font>
    <font>
      <sz val="10"/>
      <name val="Monotype Sorts"/>
      <charset val="2"/>
    </font>
    <font>
      <b/>
      <sz val="12"/>
      <name val="Arial"/>
      <family val="2"/>
    </font>
    <font>
      <b/>
      <u/>
      <sz val="10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b/>
      <sz val="9"/>
      <name val="Arial"/>
      <family val="2"/>
    </font>
    <font>
      <b/>
      <vertAlign val="subscript"/>
      <sz val="11"/>
      <name val="Arial"/>
      <family val="2"/>
    </font>
    <font>
      <b/>
      <i/>
      <sz val="10"/>
      <name val="Arial"/>
      <family val="2"/>
    </font>
    <font>
      <b/>
      <vertAlign val="superscript"/>
      <sz val="10"/>
      <name val="Symbol"/>
      <family val="1"/>
      <charset val="2"/>
    </font>
    <font>
      <u/>
      <sz val="8"/>
      <name val="Arial"/>
      <family val="2"/>
    </font>
    <font>
      <sz val="7.5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b/>
      <u/>
      <sz val="15"/>
      <name val="Arial"/>
      <family val="2"/>
    </font>
    <font>
      <sz val="8"/>
      <name val="MS Sans Serif"/>
    </font>
    <font>
      <sz val="8"/>
      <name val="Arial"/>
      <family val="2"/>
      <charset val="238"/>
    </font>
    <font>
      <b/>
      <sz val="15"/>
      <name val="Arial"/>
      <family val="2"/>
    </font>
    <font>
      <b/>
      <vertAlign val="superscript"/>
      <sz val="9"/>
      <name val="Arial"/>
      <family val="2"/>
    </font>
    <font>
      <b/>
      <vertAlign val="subscript"/>
      <sz val="9"/>
      <name val="Arial"/>
      <family val="2"/>
    </font>
    <font>
      <b/>
      <i/>
      <u/>
      <sz val="12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i/>
      <sz val="9"/>
      <name val="Arial"/>
      <family val="2"/>
    </font>
    <font>
      <sz val="10"/>
      <color indexed="10"/>
      <name val="Arial"/>
      <family val="2"/>
    </font>
    <font>
      <b/>
      <u/>
      <sz val="12"/>
      <color indexed="10"/>
      <name val="Arial"/>
      <family val="2"/>
    </font>
    <font>
      <b/>
      <u/>
      <sz val="8"/>
      <name val="Arial"/>
      <family val="2"/>
    </font>
    <font>
      <u/>
      <sz val="10"/>
      <name val="Arial"/>
      <family val="2"/>
    </font>
    <font>
      <b/>
      <sz val="12"/>
      <color indexed="10"/>
      <name val="Arial"/>
      <family val="2"/>
    </font>
    <font>
      <i/>
      <u/>
      <sz val="9"/>
      <name val="Arial"/>
      <family val="2"/>
    </font>
    <font>
      <sz val="9"/>
      <name val="Symbol"/>
      <family val="1"/>
      <charset val="2"/>
    </font>
    <font>
      <sz val="12"/>
      <name val="Symbol"/>
      <family val="1"/>
      <charset val="2"/>
    </font>
    <font>
      <vertAlign val="subscript"/>
      <sz val="11"/>
      <name val="Arial"/>
      <family val="2"/>
    </font>
    <font>
      <vertAlign val="subscript"/>
      <sz val="13"/>
      <name val="Arial"/>
      <family val="2"/>
    </font>
    <font>
      <vertAlign val="subscript"/>
      <sz val="12"/>
      <name val="Arial"/>
      <family val="2"/>
    </font>
    <font>
      <b/>
      <u/>
      <sz val="14"/>
      <name val="Arial"/>
      <family val="2"/>
    </font>
    <font>
      <b/>
      <u/>
      <sz val="10"/>
      <color indexed="10"/>
      <name val="Arial"/>
      <family val="2"/>
    </font>
    <font>
      <b/>
      <u/>
      <sz val="9"/>
      <name val="Arial"/>
      <family val="2"/>
    </font>
    <font>
      <b/>
      <i/>
      <sz val="12"/>
      <name val="Arial"/>
      <family val="2"/>
    </font>
    <font>
      <sz val="6"/>
      <name val="Arial"/>
      <family val="2"/>
    </font>
    <font>
      <b/>
      <sz val="7"/>
      <name val="Arial"/>
      <family val="2"/>
    </font>
    <font>
      <b/>
      <u/>
      <sz val="13"/>
      <name val="Arial"/>
      <family val="2"/>
    </font>
    <font>
      <u/>
      <sz val="9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8"/>
      <name val="Arial"/>
      <family val="2"/>
      <charset val="238"/>
    </font>
    <font>
      <b/>
      <i/>
      <sz val="8"/>
      <name val="Arial"/>
      <family val="2"/>
      <charset val="238"/>
    </font>
    <font>
      <sz val="7.5"/>
      <name val="Arial"/>
      <family val="2"/>
      <charset val="238"/>
    </font>
    <font>
      <sz val="6"/>
      <name val="Arial"/>
      <family val="2"/>
      <charset val="238"/>
    </font>
    <font>
      <b/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u/>
      <sz val="10"/>
      <name val="Arial"/>
      <family val="2"/>
      <charset val="238"/>
    </font>
    <font>
      <vertAlign val="subscript"/>
      <sz val="10"/>
      <name val="Arial"/>
      <family val="2"/>
      <charset val="238"/>
    </font>
    <font>
      <b/>
      <i/>
      <sz val="8"/>
      <name val="Arial"/>
      <family val="2"/>
    </font>
    <font>
      <sz val="8.5"/>
      <name val="Arial"/>
      <family val="2"/>
    </font>
    <font>
      <vertAlign val="subscript"/>
      <sz val="9"/>
      <name val="Arial"/>
      <family val="2"/>
      <charset val="238"/>
    </font>
    <font>
      <sz val="9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name val="Tahoma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rgb="FF000000"/>
      <name val="Tahoma"/>
      <family val="2"/>
      <charset val="238"/>
    </font>
    <font>
      <i/>
      <sz val="10"/>
      <name val="Tahoma"/>
      <family val="2"/>
      <charset val="238"/>
    </font>
    <font>
      <b/>
      <sz val="10"/>
      <color rgb="FF000000"/>
      <name val="Tahoma"/>
      <family val="2"/>
      <charset val="238"/>
    </font>
    <font>
      <b/>
      <sz val="12"/>
      <color rgb="FF000000"/>
      <name val="Tahoma"/>
      <family val="2"/>
      <charset val="238"/>
    </font>
    <font>
      <b/>
      <i/>
      <sz val="10"/>
      <color rgb="FFFF0000"/>
      <name val="Tahoma"/>
      <family val="2"/>
      <charset val="238"/>
    </font>
    <font>
      <b/>
      <sz val="12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gray06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7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/>
      <diagonal/>
    </border>
    <border>
      <left/>
      <right style="thin">
        <color indexed="64"/>
      </right>
      <top style="medium">
        <color indexed="10"/>
      </top>
      <bottom/>
      <diagonal/>
    </border>
    <border>
      <left style="medium">
        <color indexed="10"/>
      </left>
      <right style="thin">
        <color indexed="64"/>
      </right>
      <top/>
      <bottom style="thin">
        <color indexed="64"/>
      </bottom>
      <diagonal/>
    </border>
    <border>
      <left style="medium">
        <color indexed="10"/>
      </left>
      <right style="thin">
        <color indexed="64"/>
      </right>
      <top style="thin">
        <color indexed="64"/>
      </top>
      <bottom style="medium">
        <color indexed="10"/>
      </bottom>
      <diagonal/>
    </border>
    <border>
      <left/>
      <right/>
      <top style="medium">
        <color indexed="10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10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10"/>
      </left>
      <right style="thin">
        <color indexed="64"/>
      </right>
      <top style="medium">
        <color indexed="1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10"/>
      </top>
      <bottom style="thin">
        <color indexed="64"/>
      </bottom>
      <diagonal/>
    </border>
    <border>
      <left style="medium">
        <color indexed="10"/>
      </left>
      <right style="thin">
        <color indexed="64"/>
      </right>
      <top style="medium">
        <color indexed="10"/>
      </top>
      <bottom style="medium">
        <color indexed="10"/>
      </bottom>
      <diagonal/>
    </border>
    <border>
      <left style="medium">
        <color indexed="10"/>
      </left>
      <right/>
      <top style="thin">
        <color indexed="64"/>
      </top>
      <bottom style="medium">
        <color indexed="10"/>
      </bottom>
      <diagonal/>
    </border>
    <border>
      <left style="thin">
        <color indexed="64"/>
      </left>
      <right/>
      <top style="thin">
        <color indexed="64"/>
      </top>
      <bottom style="medium">
        <color indexed="10"/>
      </bottom>
      <diagonal/>
    </border>
    <border>
      <left style="medium">
        <color indexed="10"/>
      </left>
      <right/>
      <top style="medium">
        <color indexed="64"/>
      </top>
      <bottom/>
      <diagonal/>
    </border>
    <border>
      <left style="medium">
        <color indexed="10"/>
      </left>
      <right/>
      <top/>
      <bottom/>
      <diagonal/>
    </border>
    <border>
      <left style="medium">
        <color indexed="10"/>
      </left>
      <right/>
      <top/>
      <bottom style="medium">
        <color indexed="10"/>
      </bottom>
      <diagonal/>
    </border>
    <border>
      <left style="medium">
        <color indexed="64"/>
      </left>
      <right/>
      <top/>
      <bottom style="medium">
        <color indexed="10"/>
      </bottom>
      <diagonal/>
    </border>
    <border>
      <left style="thin">
        <color indexed="64"/>
      </left>
      <right style="medium">
        <color indexed="10"/>
      </right>
      <top style="medium">
        <color indexed="10"/>
      </top>
      <bottom style="thin">
        <color indexed="64"/>
      </bottom>
      <diagonal/>
    </border>
    <border>
      <left style="medium">
        <color indexed="1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1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10"/>
      </right>
      <top style="thin">
        <color indexed="64"/>
      </top>
      <bottom style="medium">
        <color indexed="10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/>
      <diagonal/>
    </border>
    <border>
      <left/>
      <right style="medium">
        <color indexed="10"/>
      </right>
      <top style="medium">
        <color indexed="10"/>
      </top>
      <bottom/>
      <diagonal/>
    </border>
    <border>
      <left/>
      <right/>
      <top/>
      <bottom style="medium">
        <color indexed="10"/>
      </bottom>
      <diagonal/>
    </border>
    <border>
      <left/>
      <right style="medium">
        <color indexed="10"/>
      </right>
      <top/>
      <bottom style="medium">
        <color indexed="1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10"/>
      </right>
      <top/>
      <bottom/>
      <diagonal/>
    </border>
    <border>
      <left style="medium">
        <color indexed="10"/>
      </left>
      <right/>
      <top/>
      <bottom style="thin">
        <color indexed="64"/>
      </bottom>
      <diagonal/>
    </border>
    <border>
      <left/>
      <right style="medium">
        <color indexed="10"/>
      </right>
      <top style="thin">
        <color indexed="64"/>
      </top>
      <bottom style="medium">
        <color indexed="10"/>
      </bottom>
      <diagonal/>
    </border>
    <border>
      <left style="medium">
        <color indexed="10"/>
      </left>
      <right/>
      <top style="thin">
        <color indexed="64"/>
      </top>
      <bottom/>
      <diagonal/>
    </border>
    <border>
      <left/>
      <right style="medium">
        <color indexed="10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10"/>
      </bottom>
      <diagonal/>
    </border>
    <border>
      <left style="thin">
        <color indexed="64"/>
      </left>
      <right/>
      <top style="medium">
        <color indexed="10"/>
      </top>
      <bottom/>
      <diagonal/>
    </border>
    <border>
      <left/>
      <right style="medium">
        <color indexed="10"/>
      </right>
      <top/>
      <bottom style="medium">
        <color indexed="64"/>
      </bottom>
      <diagonal/>
    </border>
    <border>
      <left/>
      <right style="medium">
        <color indexed="10"/>
      </right>
      <top/>
      <bottom style="thin">
        <color indexed="64"/>
      </bottom>
      <diagonal/>
    </border>
    <border>
      <left style="medium">
        <color indexed="10"/>
      </left>
      <right/>
      <top style="thin">
        <color indexed="64"/>
      </top>
      <bottom style="medium">
        <color indexed="64"/>
      </bottom>
      <diagonal/>
    </border>
    <border>
      <left style="medium">
        <color indexed="10"/>
      </left>
      <right/>
      <top style="thin">
        <color indexed="64"/>
      </top>
      <bottom style="thin">
        <color indexed="64"/>
      </bottom>
      <diagonal/>
    </border>
    <border>
      <left style="medium">
        <color indexed="10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10"/>
      </right>
      <top style="thin">
        <color indexed="64"/>
      </top>
      <bottom/>
      <diagonal/>
    </border>
    <border>
      <left style="medium">
        <color indexed="64"/>
      </left>
      <right style="medium">
        <color indexed="10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10"/>
      </bottom>
      <diagonal/>
    </border>
    <border>
      <left/>
      <right style="medium">
        <color indexed="64"/>
      </right>
      <top style="medium">
        <color indexed="10"/>
      </top>
      <bottom/>
      <diagonal/>
    </border>
    <border>
      <left style="medium">
        <color indexed="64"/>
      </left>
      <right style="medium">
        <color indexed="64"/>
      </right>
      <top style="medium">
        <color indexed="10"/>
      </top>
      <bottom style="medium">
        <color indexed="64"/>
      </bottom>
      <diagonal/>
    </border>
    <border>
      <left style="medium">
        <color indexed="64"/>
      </left>
      <right/>
      <top style="medium">
        <color indexed="10"/>
      </top>
      <bottom style="medium">
        <color indexed="64"/>
      </bottom>
      <diagonal/>
    </border>
    <border>
      <left/>
      <right style="medium">
        <color indexed="10"/>
      </right>
      <top style="medium">
        <color indexed="10"/>
      </top>
      <bottom style="medium">
        <color indexed="64"/>
      </bottom>
      <diagonal/>
    </border>
    <border>
      <left style="medium">
        <color indexed="10"/>
      </left>
      <right/>
      <top style="medium">
        <color indexed="64"/>
      </top>
      <bottom style="thin">
        <color indexed="64"/>
      </bottom>
      <diagonal/>
    </border>
    <border>
      <left style="medium">
        <color indexed="1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1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10"/>
      </right>
      <top/>
      <bottom style="thin">
        <color indexed="64"/>
      </bottom>
      <diagonal/>
    </border>
    <border>
      <left style="medium">
        <color indexed="1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thin">
        <color indexed="64"/>
      </bottom>
      <diagonal/>
    </border>
    <border>
      <left style="medium">
        <color indexed="10"/>
      </left>
      <right style="medium">
        <color indexed="10"/>
      </right>
      <top style="thin">
        <color indexed="64"/>
      </top>
      <bottom style="thin">
        <color indexed="64"/>
      </bottom>
      <diagonal/>
    </border>
    <border>
      <left style="medium">
        <color indexed="10"/>
      </left>
      <right style="medium">
        <color indexed="10"/>
      </right>
      <top style="thin">
        <color indexed="64"/>
      </top>
      <bottom style="medium">
        <color indexed="10"/>
      </bottom>
      <diagonal/>
    </border>
    <border>
      <left style="medium">
        <color indexed="10"/>
      </left>
      <right style="medium">
        <color indexed="1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10"/>
      </top>
      <bottom style="medium">
        <color indexed="64"/>
      </bottom>
      <diagonal/>
    </border>
    <border>
      <left style="thin">
        <color indexed="64"/>
      </left>
      <right style="medium">
        <color indexed="10"/>
      </right>
      <top style="medium">
        <color indexed="10"/>
      </top>
      <bottom style="medium">
        <color indexed="64"/>
      </bottom>
      <diagonal/>
    </border>
    <border>
      <left style="medium">
        <color indexed="10"/>
      </left>
      <right/>
      <top style="medium">
        <color indexed="10"/>
      </top>
      <bottom style="medium">
        <color indexed="64"/>
      </bottom>
      <diagonal/>
    </border>
    <border>
      <left/>
      <right/>
      <top style="medium">
        <color indexed="10"/>
      </top>
      <bottom style="medium">
        <color indexed="64"/>
      </bottom>
      <diagonal/>
    </border>
    <border>
      <left/>
      <right style="thin">
        <color indexed="64"/>
      </right>
      <top style="medium">
        <color indexed="10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10"/>
      </bottom>
      <diagonal/>
    </border>
    <border>
      <left style="thin">
        <color indexed="64"/>
      </left>
      <right/>
      <top style="medium">
        <color indexed="10"/>
      </top>
      <bottom style="thin">
        <color indexed="64"/>
      </bottom>
      <diagonal/>
    </border>
    <border>
      <left/>
      <right style="medium">
        <color indexed="10"/>
      </right>
      <top style="medium">
        <color indexed="10"/>
      </top>
      <bottom style="thin">
        <color indexed="64"/>
      </bottom>
      <diagonal/>
    </border>
    <border>
      <left/>
      <right style="medium">
        <color indexed="1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10"/>
      </top>
      <bottom style="medium">
        <color indexed="10"/>
      </bottom>
      <diagonal/>
    </border>
    <border>
      <left/>
      <right style="thin">
        <color indexed="64"/>
      </right>
      <top style="thin">
        <color indexed="64"/>
      </top>
      <bottom style="medium">
        <color indexed="10"/>
      </bottom>
      <diagonal/>
    </border>
    <border>
      <left style="medium">
        <color indexed="10"/>
      </left>
      <right/>
      <top style="medium">
        <color indexed="10"/>
      </top>
      <bottom style="thin">
        <color indexed="64"/>
      </bottom>
      <diagonal/>
    </border>
    <border>
      <left/>
      <right style="thin">
        <color indexed="64"/>
      </right>
      <top style="medium">
        <color indexed="10"/>
      </top>
      <bottom style="thin">
        <color indexed="64"/>
      </bottom>
      <diagonal/>
    </border>
    <border>
      <left/>
      <right style="thin">
        <color indexed="64"/>
      </right>
      <top style="medium">
        <color indexed="10"/>
      </top>
      <bottom style="medium">
        <color indexed="10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10"/>
      </top>
      <bottom style="medium">
        <color indexed="64"/>
      </bottom>
      <diagonal/>
    </border>
    <border>
      <left/>
      <right style="medium">
        <color indexed="1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10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1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10"/>
      </right>
      <top/>
      <bottom/>
      <diagonal/>
    </border>
    <border>
      <left style="medium">
        <color indexed="64"/>
      </left>
      <right style="medium">
        <color indexed="10"/>
      </right>
      <top/>
      <bottom/>
      <diagonal/>
    </border>
    <border>
      <left style="medium">
        <color indexed="64"/>
      </left>
      <right style="medium">
        <color indexed="10"/>
      </right>
      <top/>
      <bottom style="medium">
        <color indexed="64"/>
      </bottom>
      <diagonal/>
    </border>
    <border>
      <left style="thin">
        <color indexed="64"/>
      </left>
      <right style="medium">
        <color indexed="10"/>
      </right>
      <top/>
      <bottom style="medium">
        <color indexed="64"/>
      </bottom>
      <diagonal/>
    </border>
    <border>
      <left/>
      <right style="medium">
        <color indexed="1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0"/>
      </left>
      <right style="thin">
        <color indexed="64"/>
      </right>
      <top style="medium">
        <color indexed="64"/>
      </top>
      <bottom/>
      <diagonal/>
    </border>
    <border>
      <left style="medium">
        <color indexed="10"/>
      </left>
      <right style="thin">
        <color indexed="64"/>
      </right>
      <top/>
      <bottom/>
      <diagonal/>
    </border>
    <border>
      <left style="medium">
        <color indexed="10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10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10"/>
      </bottom>
      <diagonal/>
    </border>
    <border>
      <left style="thin">
        <color indexed="64"/>
      </left>
      <right style="medium">
        <color rgb="FFFF000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/>
      <top style="medium">
        <color rgb="FFFF0000"/>
      </top>
      <bottom style="thin">
        <color indexed="64"/>
      </bottom>
      <diagonal/>
    </border>
    <border>
      <left/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10"/>
      </top>
      <bottom/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medium">
        <color indexed="10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medium">
        <color indexed="10"/>
      </bottom>
      <diagonal/>
    </border>
    <border>
      <left/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indexed="1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26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/>
    <xf numFmtId="0" fontId="3" fillId="0" borderId="0" xfId="0" applyFont="1" applyBorder="1"/>
    <xf numFmtId="0" fontId="3" fillId="0" borderId="1" xfId="0" applyFont="1" applyBorder="1" applyAlignment="1">
      <alignment horizontal="center"/>
    </xf>
    <xf numFmtId="0" fontId="0" fillId="0" borderId="0" xfId="0" applyBorder="1"/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left" vertical="top"/>
    </xf>
    <xf numFmtId="0" fontId="3" fillId="0" borderId="0" xfId="0" applyFont="1" applyAlignment="1">
      <alignment vertical="center"/>
    </xf>
    <xf numFmtId="0" fontId="2" fillId="0" borderId="0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6" xfId="0" applyFont="1" applyBorder="1" applyAlignment="1">
      <alignment horizontal="left"/>
    </xf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0" xfId="0" applyBorder="1" applyAlignment="1">
      <alignment horizontal="center"/>
    </xf>
    <xf numFmtId="164" fontId="0" fillId="0" borderId="0" xfId="0" applyNumberFormat="1"/>
    <xf numFmtId="0" fontId="15" fillId="0" borderId="0" xfId="0" applyFont="1" applyBorder="1" applyAlignment="1">
      <alignment horizontal="right"/>
    </xf>
    <xf numFmtId="0" fontId="3" fillId="0" borderId="7" xfId="0" applyFont="1" applyBorder="1" applyAlignment="1"/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right"/>
    </xf>
    <xf numFmtId="164" fontId="2" fillId="0" borderId="0" xfId="0" applyNumberFormat="1" applyFont="1" applyBorder="1" applyAlignment="1">
      <alignment horizontal="center"/>
    </xf>
    <xf numFmtId="0" fontId="0" fillId="0" borderId="3" xfId="0" applyBorder="1"/>
    <xf numFmtId="0" fontId="3" fillId="0" borderId="1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 vertical="top"/>
    </xf>
    <xf numFmtId="0" fontId="0" fillId="0" borderId="0" xfId="0" applyProtection="1">
      <protection hidden="1"/>
    </xf>
    <xf numFmtId="0" fontId="2" fillId="0" borderId="0" xfId="0" applyFont="1" applyProtection="1">
      <protection hidden="1"/>
    </xf>
    <xf numFmtId="0" fontId="3" fillId="0" borderId="0" xfId="0" applyFont="1" applyBorder="1" applyAlignment="1" applyProtection="1">
      <alignment vertical="center"/>
      <protection hidden="1"/>
    </xf>
    <xf numFmtId="0" fontId="0" fillId="0" borderId="0" xfId="0" applyBorder="1" applyProtection="1">
      <protection hidden="1"/>
    </xf>
    <xf numFmtId="0" fontId="0" fillId="0" borderId="4" xfId="0" applyBorder="1" applyProtection="1">
      <protection hidden="1"/>
    </xf>
    <xf numFmtId="0" fontId="0" fillId="0" borderId="5" xfId="0" applyBorder="1" applyProtection="1"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6" xfId="0" applyBorder="1" applyAlignment="1" applyProtection="1">
      <alignment vertical="center"/>
      <protection hidden="1"/>
    </xf>
    <xf numFmtId="0" fontId="0" fillId="0" borderId="7" xfId="0" applyBorder="1" applyAlignment="1" applyProtection="1">
      <alignment vertical="center"/>
      <protection hidden="1"/>
    </xf>
    <xf numFmtId="0" fontId="0" fillId="0" borderId="15" xfId="0" applyBorder="1" applyProtection="1">
      <protection hidden="1"/>
    </xf>
    <xf numFmtId="0" fontId="0" fillId="0" borderId="13" xfId="0" applyBorder="1" applyProtection="1">
      <protection hidden="1"/>
    </xf>
    <xf numFmtId="0" fontId="0" fillId="0" borderId="16" xfId="0" applyBorder="1" applyProtection="1">
      <protection hidden="1"/>
    </xf>
    <xf numFmtId="0" fontId="0" fillId="0" borderId="6" xfId="0" applyBorder="1" applyProtection="1">
      <protection hidden="1"/>
    </xf>
    <xf numFmtId="0" fontId="0" fillId="0" borderId="0" xfId="0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0" fillId="0" borderId="7" xfId="0" applyBorder="1" applyProtection="1">
      <protection hidden="1"/>
    </xf>
    <xf numFmtId="165" fontId="0" fillId="0" borderId="0" xfId="0" applyNumberFormat="1" applyBorder="1" applyProtection="1">
      <protection hidden="1"/>
    </xf>
    <xf numFmtId="0" fontId="0" fillId="0" borderId="17" xfId="0" applyBorder="1" applyProtection="1">
      <protection hidden="1"/>
    </xf>
    <xf numFmtId="0" fontId="0" fillId="0" borderId="1" xfId="0" applyBorder="1" applyProtection="1">
      <protection hidden="1"/>
    </xf>
    <xf numFmtId="164" fontId="0" fillId="0" borderId="1" xfId="0" applyNumberFormat="1" applyBorder="1" applyProtection="1">
      <protection hidden="1"/>
    </xf>
    <xf numFmtId="0" fontId="0" fillId="0" borderId="18" xfId="0" applyBorder="1" applyProtection="1">
      <protection hidden="1"/>
    </xf>
    <xf numFmtId="0" fontId="12" fillId="0" borderId="0" xfId="0" applyFont="1" applyBorder="1" applyAlignment="1" applyProtection="1">
      <alignment horizontal="right" vertical="center"/>
      <protection hidden="1"/>
    </xf>
    <xf numFmtId="0" fontId="2" fillId="0" borderId="19" xfId="0" applyFont="1" applyBorder="1" applyAlignment="1" applyProtection="1">
      <alignment vertical="center"/>
      <protection hidden="1"/>
    </xf>
    <xf numFmtId="0" fontId="2" fillId="0" borderId="20" xfId="0" applyFont="1" applyBorder="1" applyProtection="1">
      <protection hidden="1"/>
    </xf>
    <xf numFmtId="0" fontId="0" fillId="0" borderId="20" xfId="0" applyBorder="1" applyProtection="1">
      <protection hidden="1"/>
    </xf>
    <xf numFmtId="0" fontId="12" fillId="0" borderId="21" xfId="0" applyFont="1" applyBorder="1" applyAlignment="1" applyProtection="1">
      <alignment vertical="center"/>
      <protection hidden="1"/>
    </xf>
    <xf numFmtId="0" fontId="0" fillId="0" borderId="0" xfId="0" applyBorder="1" applyAlignment="1" applyProtection="1">
      <alignment horizontal="right"/>
      <protection hidden="1"/>
    </xf>
    <xf numFmtId="0" fontId="0" fillId="0" borderId="0" xfId="0" applyAlignment="1" applyProtection="1">
      <alignment vertical="center"/>
      <protection hidden="1"/>
    </xf>
    <xf numFmtId="0" fontId="10" fillId="0" borderId="22" xfId="0" applyFont="1" applyBorder="1" applyAlignment="1" applyProtection="1">
      <alignment vertical="center"/>
      <protection hidden="1"/>
    </xf>
    <xf numFmtId="0" fontId="10" fillId="0" borderId="1" xfId="0" applyFont="1" applyBorder="1" applyAlignment="1" applyProtection="1">
      <alignment horizontal="center"/>
      <protection hidden="1"/>
    </xf>
    <xf numFmtId="0" fontId="12" fillId="0" borderId="23" xfId="0" applyFont="1" applyBorder="1" applyAlignment="1" applyProtection="1">
      <alignment vertical="center"/>
      <protection hidden="1"/>
    </xf>
    <xf numFmtId="164" fontId="0" fillId="0" borderId="0" xfId="0" applyNumberFormat="1" applyBorder="1" applyProtection="1">
      <protection hidden="1"/>
    </xf>
    <xf numFmtId="0" fontId="0" fillId="0" borderId="0" xfId="0" applyBorder="1" applyAlignment="1" applyProtection="1">
      <alignment horizontal="center" vertical="top"/>
      <protection hidden="1"/>
    </xf>
    <xf numFmtId="0" fontId="0" fillId="0" borderId="0" xfId="0" applyBorder="1" applyAlignment="1" applyProtection="1">
      <alignment horizontal="right" vertical="center"/>
      <protection hidden="1"/>
    </xf>
    <xf numFmtId="2" fontId="0" fillId="0" borderId="0" xfId="0" applyNumberFormat="1" applyBorder="1" applyAlignment="1" applyProtection="1">
      <alignment horizontal="center" vertical="center"/>
      <protection hidden="1"/>
    </xf>
    <xf numFmtId="0" fontId="2" fillId="0" borderId="24" xfId="0" applyFont="1" applyBorder="1" applyAlignment="1" applyProtection="1">
      <alignment vertical="center"/>
      <protection hidden="1"/>
    </xf>
    <xf numFmtId="0" fontId="10" fillId="0" borderId="20" xfId="0" applyFont="1" applyBorder="1" applyProtection="1">
      <protection hidden="1"/>
    </xf>
    <xf numFmtId="0" fontId="12" fillId="0" borderId="25" xfId="0" applyFont="1" applyBorder="1" applyAlignment="1" applyProtection="1">
      <alignment vertic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10" fillId="0" borderId="0" xfId="0" applyFont="1" applyBorder="1" applyAlignment="1" applyProtection="1">
      <alignment horizont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0" fillId="0" borderId="11" xfId="0" applyBorder="1" applyProtection="1">
      <protection hidden="1"/>
    </xf>
    <xf numFmtId="0" fontId="0" fillId="0" borderId="26" xfId="0" applyBorder="1" applyProtection="1">
      <protection hidden="1"/>
    </xf>
    <xf numFmtId="0" fontId="2" fillId="0" borderId="0" xfId="0" applyFont="1" applyBorder="1" applyAlignment="1" applyProtection="1">
      <alignment horizontal="left" vertical="top"/>
      <protection hidden="1"/>
    </xf>
    <xf numFmtId="0" fontId="0" fillId="0" borderId="9" xfId="0" applyBorder="1" applyProtection="1">
      <protection hidden="1"/>
    </xf>
    <xf numFmtId="0" fontId="0" fillId="0" borderId="10" xfId="0" applyBorder="1" applyProtection="1">
      <protection hidden="1"/>
    </xf>
    <xf numFmtId="0" fontId="16" fillId="0" borderId="0" xfId="0" applyFont="1" applyBorder="1" applyAlignment="1">
      <alignment horizontal="center"/>
    </xf>
    <xf numFmtId="0" fontId="7" fillId="0" borderId="0" xfId="0" applyFont="1" applyBorder="1"/>
    <xf numFmtId="0" fontId="16" fillId="0" borderId="0" xfId="0" applyFont="1" applyBorder="1"/>
    <xf numFmtId="0" fontId="16" fillId="0" borderId="3" xfId="0" applyFont="1" applyBorder="1" applyProtection="1">
      <protection hidden="1"/>
    </xf>
    <xf numFmtId="0" fontId="16" fillId="0" borderId="4" xfId="0" applyFont="1" applyBorder="1" applyProtection="1">
      <protection hidden="1"/>
    </xf>
    <xf numFmtId="0" fontId="16" fillId="0" borderId="6" xfId="0" applyFont="1" applyBorder="1" applyAlignment="1" applyProtection="1">
      <alignment vertical="center"/>
      <protection hidden="1"/>
    </xf>
    <xf numFmtId="0" fontId="16" fillId="0" borderId="0" xfId="0" applyFont="1" applyBorder="1" applyAlignment="1" applyProtection="1">
      <alignment vertical="center"/>
      <protection hidden="1"/>
    </xf>
    <xf numFmtId="0" fontId="0" fillId="0" borderId="0" xfId="0" applyBorder="1" applyAlignment="1"/>
    <xf numFmtId="0" fontId="0" fillId="0" borderId="7" xfId="0" applyBorder="1" applyAlignment="1"/>
    <xf numFmtId="0" fontId="16" fillId="0" borderId="8" xfId="0" applyFont="1" applyBorder="1" applyAlignment="1" applyProtection="1">
      <alignment vertical="center"/>
      <protection hidden="1"/>
    </xf>
    <xf numFmtId="0" fontId="16" fillId="0" borderId="9" xfId="0" applyFont="1" applyBorder="1" applyAlignment="1" applyProtection="1">
      <alignment vertical="center"/>
      <protection hidden="1"/>
    </xf>
    <xf numFmtId="0" fontId="0" fillId="0" borderId="9" xfId="0" applyBorder="1" applyAlignment="1"/>
    <xf numFmtId="0" fontId="0" fillId="0" borderId="10" xfId="0" applyBorder="1" applyAlignment="1"/>
    <xf numFmtId="0" fontId="7" fillId="0" borderId="6" xfId="0" applyFont="1" applyBorder="1" applyProtection="1">
      <protection hidden="1"/>
    </xf>
    <xf numFmtId="0" fontId="0" fillId="0" borderId="3" xfId="0" applyBorder="1" applyProtection="1">
      <protection hidden="1"/>
    </xf>
    <xf numFmtId="0" fontId="7" fillId="0" borderId="8" xfId="0" applyFont="1" applyBorder="1" applyProtection="1">
      <protection hidden="1"/>
    </xf>
    <xf numFmtId="164" fontId="3" fillId="0" borderId="0" xfId="0" applyNumberFormat="1" applyFont="1" applyBorder="1" applyAlignment="1">
      <alignment horizontal="center"/>
    </xf>
    <xf numFmtId="0" fontId="9" fillId="0" borderId="3" xfId="0" applyFont="1" applyBorder="1" applyProtection="1">
      <protection hidden="1"/>
    </xf>
    <xf numFmtId="0" fontId="9" fillId="0" borderId="4" xfId="0" applyFont="1" applyBorder="1" applyProtection="1">
      <protection hidden="1"/>
    </xf>
    <xf numFmtId="0" fontId="9" fillId="0" borderId="10" xfId="0" applyFont="1" applyBorder="1"/>
    <xf numFmtId="0" fontId="18" fillId="0" borderId="5" xfId="0" applyFont="1" applyBorder="1"/>
    <xf numFmtId="0" fontId="9" fillId="0" borderId="8" xfId="0" applyFont="1" applyBorder="1" applyAlignment="1" applyProtection="1">
      <alignment vertical="center"/>
      <protection hidden="1"/>
    </xf>
    <xf numFmtId="0" fontId="9" fillId="0" borderId="9" xfId="0" applyFont="1" applyBorder="1" applyAlignment="1" applyProtection="1">
      <alignment vertical="center"/>
      <protection hidden="1"/>
    </xf>
    <xf numFmtId="9" fontId="16" fillId="0" borderId="7" xfId="1" applyFont="1" applyBorder="1"/>
    <xf numFmtId="2" fontId="3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 vertical="top"/>
    </xf>
    <xf numFmtId="165" fontId="0" fillId="0" borderId="0" xfId="0" applyNumberFormat="1" applyBorder="1" applyAlignment="1">
      <alignment horizontal="center"/>
    </xf>
    <xf numFmtId="165" fontId="2" fillId="0" borderId="0" xfId="0" applyNumberFormat="1" applyFont="1" applyBorder="1" applyAlignment="1">
      <alignment horizontal="left"/>
    </xf>
    <xf numFmtId="165" fontId="2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165" fontId="2" fillId="0" borderId="7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64" fontId="2" fillId="0" borderId="0" xfId="0" applyNumberFormat="1" applyFont="1" applyBorder="1"/>
    <xf numFmtId="0" fontId="10" fillId="0" borderId="0" xfId="0" applyFont="1"/>
    <xf numFmtId="166" fontId="10" fillId="0" borderId="0" xfId="0" applyNumberFormat="1" applyFont="1"/>
    <xf numFmtId="164" fontId="10" fillId="0" borderId="0" xfId="0" applyNumberFormat="1" applyFont="1" applyProtection="1">
      <protection hidden="1"/>
    </xf>
    <xf numFmtId="1" fontId="2" fillId="0" borderId="1" xfId="0" applyNumberFormat="1" applyFont="1" applyBorder="1" applyAlignment="1" applyProtection="1">
      <alignment horizontal="center"/>
      <protection hidden="1"/>
    </xf>
    <xf numFmtId="0" fontId="3" fillId="0" borderId="27" xfId="0" applyFont="1" applyBorder="1" applyAlignment="1" applyProtection="1">
      <alignment horizontal="center"/>
      <protection hidden="1"/>
    </xf>
    <xf numFmtId="165" fontId="2" fillId="0" borderId="1" xfId="0" applyNumberFormat="1" applyFont="1" applyBorder="1" applyAlignment="1" applyProtection="1">
      <alignment horizontal="left"/>
      <protection hidden="1"/>
    </xf>
    <xf numFmtId="165" fontId="2" fillId="0" borderId="1" xfId="0" applyNumberFormat="1" applyFont="1" applyBorder="1" applyAlignment="1" applyProtection="1">
      <alignment horizontal="center"/>
      <protection hidden="1"/>
    </xf>
    <xf numFmtId="0" fontId="16" fillId="0" borderId="0" xfId="0" applyFont="1"/>
    <xf numFmtId="0" fontId="22" fillId="0" borderId="0" xfId="0" applyFont="1" applyProtection="1">
      <protection hidden="1"/>
    </xf>
    <xf numFmtId="167" fontId="0" fillId="0" borderId="0" xfId="0" applyNumberFormat="1" applyAlignment="1">
      <alignment horizontal="center"/>
    </xf>
    <xf numFmtId="0" fontId="0" fillId="0" borderId="8" xfId="0" applyBorder="1"/>
    <xf numFmtId="0" fontId="23" fillId="0" borderId="0" xfId="0" applyFont="1" applyBorder="1" applyProtection="1">
      <protection hidden="1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10" fillId="0" borderId="0" xfId="0" applyNumberFormat="1" applyFont="1" applyAlignment="1">
      <alignment horizontal="center"/>
    </xf>
    <xf numFmtId="164" fontId="2" fillId="0" borderId="1" xfId="0" applyNumberFormat="1" applyFont="1" applyBorder="1" applyAlignment="1" applyProtection="1">
      <alignment horizontal="center"/>
      <protection hidden="1"/>
    </xf>
    <xf numFmtId="49" fontId="10" fillId="0" borderId="19" xfId="0" applyNumberFormat="1" applyFont="1" applyBorder="1" applyAlignment="1" applyProtection="1">
      <alignment vertical="top"/>
      <protection hidden="1"/>
    </xf>
    <xf numFmtId="0" fontId="10" fillId="0" borderId="0" xfId="0" applyFont="1" applyBorder="1" applyAlignment="1" applyProtection="1">
      <protection hidden="1"/>
    </xf>
    <xf numFmtId="0" fontId="10" fillId="0" borderId="21" xfId="0" applyFont="1" applyBorder="1" applyAlignment="1" applyProtection="1">
      <protection hidden="1"/>
    </xf>
    <xf numFmtId="0" fontId="10" fillId="0" borderId="13" xfId="0" applyFont="1" applyBorder="1" applyAlignment="1" applyProtection="1">
      <protection hidden="1"/>
    </xf>
    <xf numFmtId="0" fontId="10" fillId="0" borderId="5" xfId="0" applyFont="1" applyBorder="1" applyAlignment="1" applyProtection="1">
      <protection hidden="1"/>
    </xf>
    <xf numFmtId="0" fontId="10" fillId="0" borderId="19" xfId="0" applyFont="1" applyBorder="1" applyAlignment="1" applyProtection="1">
      <alignment vertical="top"/>
      <protection hidden="1"/>
    </xf>
    <xf numFmtId="0" fontId="10" fillId="0" borderId="23" xfId="0" applyFont="1" applyBorder="1" applyAlignment="1" applyProtection="1">
      <protection locked="0" hidden="1"/>
    </xf>
    <xf numFmtId="0" fontId="10" fillId="0" borderId="22" xfId="0" applyFont="1" applyBorder="1" applyAlignment="1" applyProtection="1">
      <protection locked="0" hidden="1"/>
    </xf>
    <xf numFmtId="0" fontId="10" fillId="0" borderId="11" xfId="0" applyFont="1" applyBorder="1" applyAlignment="1" applyProtection="1">
      <alignment vertical="center"/>
      <protection hidden="1"/>
    </xf>
    <xf numFmtId="0" fontId="10" fillId="0" borderId="9" xfId="0" applyFont="1" applyBorder="1" applyAlignment="1" applyProtection="1">
      <protection hidden="1"/>
    </xf>
    <xf numFmtId="0" fontId="10" fillId="0" borderId="1" xfId="0" applyFont="1" applyBorder="1" applyAlignment="1" applyProtection="1">
      <alignment vertical="center"/>
      <protection hidden="1"/>
    </xf>
    <xf numFmtId="0" fontId="10" fillId="0" borderId="22" xfId="0" applyFont="1" applyBorder="1" applyAlignment="1" applyProtection="1">
      <protection hidden="1"/>
    </xf>
    <xf numFmtId="0" fontId="10" fillId="0" borderId="1" xfId="0" applyFont="1" applyBorder="1" applyAlignment="1" applyProtection="1">
      <protection hidden="1"/>
    </xf>
    <xf numFmtId="0" fontId="0" fillId="0" borderId="28" xfId="0" applyBorder="1" applyProtection="1">
      <protection locked="0" hidden="1"/>
    </xf>
    <xf numFmtId="0" fontId="27" fillId="0" borderId="0" xfId="0" applyFont="1" applyBorder="1" applyAlignment="1" applyProtection="1">
      <alignment vertical="center"/>
      <protection hidden="1"/>
    </xf>
    <xf numFmtId="0" fontId="10" fillId="0" borderId="0" xfId="0" applyFont="1" applyBorder="1" applyAlignment="1" applyProtection="1">
      <alignment vertical="center"/>
      <protection hidden="1"/>
    </xf>
    <xf numFmtId="0" fontId="10" fillId="0" borderId="29" xfId="0" applyFont="1" applyBorder="1" applyAlignment="1" applyProtection="1">
      <alignment vertical="top"/>
      <protection hidden="1"/>
    </xf>
    <xf numFmtId="0" fontId="10" fillId="0" borderId="30" xfId="0" applyFont="1" applyBorder="1" applyAlignment="1" applyProtection="1">
      <alignment vertical="center"/>
      <protection hidden="1"/>
    </xf>
    <xf numFmtId="0" fontId="10" fillId="0" borderId="30" xfId="0" applyFont="1" applyBorder="1" applyAlignment="1" applyProtection="1">
      <alignment horizontal="center" vertical="center"/>
      <protection hidden="1"/>
    </xf>
    <xf numFmtId="0" fontId="10" fillId="0" borderId="22" xfId="0" applyFont="1" applyBorder="1" applyAlignment="1" applyProtection="1">
      <alignment vertical="top"/>
      <protection hidden="1"/>
    </xf>
    <xf numFmtId="0" fontId="10" fillId="0" borderId="1" xfId="0" applyFont="1" applyBorder="1" applyAlignment="1" applyProtection="1">
      <alignment horizontal="center" vertical="center"/>
      <protection hidden="1"/>
    </xf>
    <xf numFmtId="0" fontId="10" fillId="0" borderId="20" xfId="0" applyFont="1" applyBorder="1" applyAlignment="1" applyProtection="1">
      <alignment vertical="center"/>
      <protection hidden="1"/>
    </xf>
    <xf numFmtId="0" fontId="10" fillId="0" borderId="20" xfId="0" applyFont="1" applyBorder="1" applyAlignment="1" applyProtection="1">
      <alignment horizontal="center" vertical="center"/>
      <protection hidden="1"/>
    </xf>
    <xf numFmtId="0" fontId="10" fillId="0" borderId="24" xfId="0" applyFont="1" applyBorder="1" applyAlignment="1" applyProtection="1">
      <alignment horizontal="left" vertical="top"/>
      <protection hidden="1"/>
    </xf>
    <xf numFmtId="0" fontId="10" fillId="0" borderId="20" xfId="0" applyFont="1" applyBorder="1" applyAlignment="1" applyProtection="1">
      <protection hidden="1"/>
    </xf>
    <xf numFmtId="0" fontId="10" fillId="0" borderId="13" xfId="0" applyFont="1" applyBorder="1" applyAlignment="1" applyProtection="1">
      <alignment vertical="center"/>
      <protection hidden="1"/>
    </xf>
    <xf numFmtId="0" fontId="10" fillId="0" borderId="13" xfId="0" applyFont="1" applyBorder="1" applyAlignment="1" applyProtection="1">
      <alignment horizontal="center" vertical="center"/>
      <protection hidden="1"/>
    </xf>
    <xf numFmtId="0" fontId="10" fillId="0" borderId="31" xfId="0" applyFont="1" applyBorder="1" applyAlignment="1" applyProtection="1">
      <alignment vertical="center"/>
      <protection locked="0" hidden="1"/>
    </xf>
    <xf numFmtId="0" fontId="10" fillId="0" borderId="0" xfId="0" applyFont="1" applyBorder="1" applyAlignment="1" applyProtection="1">
      <alignment horizontal="center" vertical="center"/>
      <protection hidden="1"/>
    </xf>
    <xf numFmtId="0" fontId="10" fillId="0" borderId="31" xfId="0" applyFont="1" applyBorder="1" applyAlignment="1" applyProtection="1">
      <alignment horizontal="center" vertical="center"/>
      <protection locked="0" hidden="1"/>
    </xf>
    <xf numFmtId="49" fontId="10" fillId="0" borderId="0" xfId="0" applyNumberFormat="1" applyFont="1" applyBorder="1" applyAlignment="1" applyProtection="1">
      <alignment horizontal="center" vertical="center"/>
      <protection hidden="1"/>
    </xf>
    <xf numFmtId="0" fontId="10" fillId="0" borderId="0" xfId="0" applyFont="1" applyBorder="1" applyAlignment="1" applyProtection="1">
      <alignment horizontal="left" vertical="center"/>
      <protection hidden="1"/>
    </xf>
    <xf numFmtId="0" fontId="10" fillId="0" borderId="19" xfId="0" applyFont="1" applyBorder="1" applyAlignment="1" applyProtection="1">
      <alignment vertical="center"/>
      <protection hidden="1"/>
    </xf>
    <xf numFmtId="0" fontId="10" fillId="0" borderId="26" xfId="0" applyFont="1" applyBorder="1" applyAlignment="1" applyProtection="1">
      <protection hidden="1"/>
    </xf>
    <xf numFmtId="0" fontId="10" fillId="0" borderId="7" xfId="0" applyFont="1" applyBorder="1" applyAlignment="1" applyProtection="1">
      <protection hidden="1"/>
    </xf>
    <xf numFmtId="0" fontId="10" fillId="0" borderId="3" xfId="0" applyFont="1" applyBorder="1" applyAlignment="1" applyProtection="1">
      <protection hidden="1"/>
    </xf>
    <xf numFmtId="0" fontId="10" fillId="0" borderId="6" xfId="0" applyFont="1" applyBorder="1" applyAlignment="1" applyProtection="1">
      <protection hidden="1"/>
    </xf>
    <xf numFmtId="0" fontId="10" fillId="0" borderId="15" xfId="0" applyFont="1" applyBorder="1" applyAlignment="1" applyProtection="1">
      <protection hidden="1"/>
    </xf>
    <xf numFmtId="0" fontId="10" fillId="0" borderId="15" xfId="0" applyFont="1" applyBorder="1" applyAlignment="1" applyProtection="1">
      <alignment vertical="center"/>
      <protection hidden="1"/>
    </xf>
    <xf numFmtId="49" fontId="10" fillId="0" borderId="3" xfId="0" applyNumberFormat="1" applyFont="1" applyBorder="1" applyAlignment="1" applyProtection="1">
      <alignment vertical="top"/>
      <protection hidden="1"/>
    </xf>
    <xf numFmtId="0" fontId="10" fillId="0" borderId="6" xfId="0" applyFont="1" applyBorder="1" applyAlignment="1" applyProtection="1">
      <alignment vertical="center"/>
      <protection hidden="1"/>
    </xf>
    <xf numFmtId="0" fontId="7" fillId="0" borderId="22" xfId="0" applyFont="1" applyBorder="1" applyAlignment="1" applyProtection="1">
      <protection hidden="1"/>
    </xf>
    <xf numFmtId="0" fontId="25" fillId="0" borderId="0" xfId="0" applyFont="1" applyProtection="1">
      <protection hidden="1"/>
    </xf>
    <xf numFmtId="0" fontId="10" fillId="0" borderId="26" xfId="0" applyFont="1" applyBorder="1" applyAlignment="1" applyProtection="1">
      <alignment vertical="center"/>
      <protection hidden="1"/>
    </xf>
    <xf numFmtId="0" fontId="10" fillId="0" borderId="21" xfId="0" applyFont="1" applyBorder="1" applyAlignment="1" applyProtection="1">
      <alignment vertical="center"/>
      <protection hidden="1"/>
    </xf>
    <xf numFmtId="0" fontId="10" fillId="0" borderId="32" xfId="0" applyFont="1" applyBorder="1" applyAlignment="1" applyProtection="1">
      <alignment horizontal="center" vertical="center"/>
      <protection hidden="1"/>
    </xf>
    <xf numFmtId="0" fontId="2" fillId="0" borderId="0" xfId="0" applyFont="1" applyBorder="1" applyProtection="1">
      <protection hidden="1"/>
    </xf>
    <xf numFmtId="0" fontId="0" fillId="0" borderId="0" xfId="0" applyFill="1" applyProtection="1">
      <protection hidden="1"/>
    </xf>
    <xf numFmtId="0" fontId="0" fillId="0" borderId="0" xfId="0" applyFill="1" applyBorder="1" applyProtection="1">
      <protection hidden="1"/>
    </xf>
    <xf numFmtId="0" fontId="20" fillId="0" borderId="0" xfId="0" applyFont="1" applyFill="1" applyBorder="1" applyProtection="1">
      <protection hidden="1"/>
    </xf>
    <xf numFmtId="0" fontId="2" fillId="0" borderId="0" xfId="0" applyFont="1" applyFill="1" applyBorder="1" applyProtection="1">
      <protection hidden="1"/>
    </xf>
    <xf numFmtId="0" fontId="0" fillId="0" borderId="0" xfId="0" applyAlignment="1" applyProtection="1">
      <alignment wrapText="1"/>
      <protection hidden="1"/>
    </xf>
    <xf numFmtId="49" fontId="31" fillId="0" borderId="0" xfId="0" applyNumberFormat="1" applyFont="1" applyAlignment="1" applyProtection="1">
      <alignment vertical="center" wrapText="1"/>
      <protection hidden="1"/>
    </xf>
    <xf numFmtId="49" fontId="31" fillId="0" borderId="0" xfId="0" applyNumberFormat="1" applyFont="1" applyBorder="1" applyAlignment="1" applyProtection="1">
      <alignment vertical="center" wrapText="1"/>
      <protection hidden="1"/>
    </xf>
    <xf numFmtId="49" fontId="31" fillId="0" borderId="2" xfId="0" applyNumberFormat="1" applyFont="1" applyBorder="1" applyAlignment="1" applyProtection="1">
      <alignment horizontal="left" vertical="center" wrapText="1"/>
      <protection locked="0" hidden="1"/>
    </xf>
    <xf numFmtId="49" fontId="31" fillId="0" borderId="31" xfId="0" applyNumberFormat="1" applyFont="1" applyBorder="1" applyAlignment="1" applyProtection="1">
      <alignment horizontal="left" vertical="center" wrapText="1"/>
      <protection locked="0" hidden="1"/>
    </xf>
    <xf numFmtId="49" fontId="31" fillId="0" borderId="0" xfId="0" applyNumberFormat="1" applyFont="1" applyBorder="1" applyAlignment="1" applyProtection="1">
      <alignment horizontal="center" vertical="center" wrapText="1"/>
      <protection hidden="1"/>
    </xf>
    <xf numFmtId="0" fontId="29" fillId="0" borderId="0" xfId="0" applyFont="1" applyFill="1" applyAlignment="1" applyProtection="1">
      <alignment horizontal="center"/>
      <protection hidden="1"/>
    </xf>
    <xf numFmtId="0" fontId="2" fillId="0" borderId="0" xfId="0" applyFont="1" applyFill="1" applyProtection="1">
      <protection hidden="1"/>
    </xf>
    <xf numFmtId="0" fontId="2" fillId="0" borderId="0" xfId="0" applyFont="1" applyBorder="1" applyAlignment="1" applyProtection="1">
      <alignment horizontal="right"/>
      <protection hidden="1"/>
    </xf>
    <xf numFmtId="0" fontId="9" fillId="0" borderId="33" xfId="0" applyFont="1" applyFill="1" applyBorder="1" applyAlignment="1" applyProtection="1">
      <alignment horizontal="center"/>
      <protection hidden="1"/>
    </xf>
    <xf numFmtId="0" fontId="9" fillId="0" borderId="34" xfId="0" applyFont="1" applyFill="1" applyBorder="1" applyAlignment="1" applyProtection="1">
      <alignment horizontal="center"/>
      <protection hidden="1"/>
    </xf>
    <xf numFmtId="0" fontId="9" fillId="0" borderId="34" xfId="0" applyFont="1" applyFill="1" applyBorder="1" applyAlignment="1" applyProtection="1">
      <alignment horizontal="center" vertical="center"/>
      <protection hidden="1"/>
    </xf>
    <xf numFmtId="0" fontId="9" fillId="0" borderId="35" xfId="0" applyFont="1" applyFill="1" applyBorder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20" fillId="0" borderId="0" xfId="0" applyFont="1" applyFill="1" applyBorder="1" applyAlignment="1" applyProtection="1">
      <alignment horizontal="right" vertical="center"/>
      <protection hidden="1"/>
    </xf>
    <xf numFmtId="0" fontId="20" fillId="0" borderId="0" xfId="0" applyFont="1" applyAlignment="1" applyProtection="1">
      <alignment horizontal="right" vertic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0" fillId="0" borderId="4" xfId="0" applyBorder="1" applyAlignment="1" applyProtection="1">
      <alignment vertical="center"/>
      <protection hidden="1"/>
    </xf>
    <xf numFmtId="0" fontId="7" fillId="0" borderId="6" xfId="0" applyFont="1" applyBorder="1" applyAlignment="1" applyProtection="1">
      <alignment vertical="center"/>
      <protection hidden="1"/>
    </xf>
    <xf numFmtId="0" fontId="7" fillId="0" borderId="8" xfId="0" applyFont="1" applyBorder="1" applyAlignment="1" applyProtection="1">
      <alignment vertical="center"/>
      <protection hidden="1"/>
    </xf>
    <xf numFmtId="0" fontId="0" fillId="0" borderId="9" xfId="0" applyBorder="1" applyAlignment="1" applyProtection="1">
      <alignment vertical="center"/>
      <protection hidden="1"/>
    </xf>
    <xf numFmtId="0" fontId="10" fillId="2" borderId="22" xfId="0" applyFont="1" applyFill="1" applyBorder="1" applyAlignment="1" applyProtection="1">
      <protection hidden="1"/>
    </xf>
    <xf numFmtId="0" fontId="7" fillId="2" borderId="9" xfId="0" applyFont="1" applyFill="1" applyBorder="1" applyAlignment="1" applyProtection="1">
      <alignment vertical="top"/>
      <protection hidden="1"/>
    </xf>
    <xf numFmtId="0" fontId="10" fillId="2" borderId="9" xfId="0" applyFont="1" applyFill="1" applyBorder="1" applyAlignment="1" applyProtection="1">
      <protection hidden="1"/>
    </xf>
    <xf numFmtId="0" fontId="10" fillId="0" borderId="36" xfId="0" applyFont="1" applyBorder="1" applyAlignment="1" applyProtection="1">
      <protection locked="0" hidden="1"/>
    </xf>
    <xf numFmtId="0" fontId="10" fillId="0" borderId="11" xfId="0" applyFont="1" applyBorder="1" applyAlignment="1" applyProtection="1">
      <alignment vertical="top"/>
      <protection hidden="1"/>
    </xf>
    <xf numFmtId="164" fontId="2" fillId="0" borderId="2" xfId="0" applyNumberFormat="1" applyFont="1" applyBorder="1" applyAlignment="1" applyProtection="1">
      <alignment horizontal="center" vertical="center"/>
      <protection locked="0" hidden="1"/>
    </xf>
    <xf numFmtId="164" fontId="2" fillId="0" borderId="31" xfId="0" applyNumberFormat="1" applyFont="1" applyBorder="1" applyAlignment="1" applyProtection="1">
      <alignment horizontal="center" vertical="center"/>
      <protection locked="0" hidden="1"/>
    </xf>
    <xf numFmtId="164" fontId="2" fillId="0" borderId="39" xfId="0" applyNumberFormat="1" applyFont="1" applyBorder="1" applyAlignment="1" applyProtection="1">
      <alignment horizontal="center" vertical="center"/>
      <protection locked="0" hidden="1"/>
    </xf>
    <xf numFmtId="0" fontId="2" fillId="0" borderId="40" xfId="0" applyFont="1" applyBorder="1" applyAlignment="1" applyProtection="1">
      <alignment horizontal="center"/>
      <protection hidden="1"/>
    </xf>
    <xf numFmtId="0" fontId="2" fillId="0" borderId="41" xfId="0" applyFont="1" applyBorder="1" applyAlignment="1" applyProtection="1">
      <alignment horizontal="center"/>
      <protection hidden="1"/>
    </xf>
    <xf numFmtId="0" fontId="10" fillId="0" borderId="42" xfId="0" applyFont="1" applyBorder="1" applyAlignment="1" applyProtection="1">
      <alignment horizontal="left" vertical="center" wrapText="1" shrinkToFit="1"/>
      <protection locked="0" hidden="1"/>
    </xf>
    <xf numFmtId="167" fontId="2" fillId="0" borderId="31" xfId="0" applyNumberFormat="1" applyFont="1" applyFill="1" applyBorder="1" applyAlignment="1" applyProtection="1">
      <alignment horizontal="center" vertical="center"/>
      <protection hidden="1"/>
    </xf>
    <xf numFmtId="167" fontId="2" fillId="0" borderId="43" xfId="0" applyNumberFormat="1" applyFont="1" applyFill="1" applyBorder="1" applyAlignment="1" applyProtection="1">
      <alignment horizontal="center" vertical="center"/>
      <protection hidden="1"/>
    </xf>
    <xf numFmtId="2" fontId="2" fillId="0" borderId="25" xfId="0" applyNumberFormat="1" applyFont="1" applyFill="1" applyBorder="1" applyAlignment="1" applyProtection="1">
      <alignment horizontal="center" vertical="center"/>
      <protection hidden="1"/>
    </xf>
    <xf numFmtId="2" fontId="2" fillId="0" borderId="31" xfId="0" applyNumberFormat="1" applyFont="1" applyFill="1" applyBorder="1" applyAlignment="1" applyProtection="1">
      <alignment horizontal="center" vertical="center"/>
      <protection hidden="1"/>
    </xf>
    <xf numFmtId="2" fontId="2" fillId="0" borderId="43" xfId="0" applyNumberFormat="1" applyFont="1" applyFill="1" applyBorder="1" applyAlignment="1" applyProtection="1">
      <alignment horizontal="center" vertical="center"/>
      <protection hidden="1"/>
    </xf>
    <xf numFmtId="2" fontId="2" fillId="0" borderId="44" xfId="0" applyNumberFormat="1" applyFont="1" applyFill="1" applyBorder="1" applyAlignment="1" applyProtection="1">
      <alignment horizontal="center" vertical="center"/>
      <protection hidden="1"/>
    </xf>
    <xf numFmtId="2" fontId="2" fillId="0" borderId="45" xfId="0" applyNumberFormat="1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Border="1" applyProtection="1">
      <protection hidden="1"/>
    </xf>
    <xf numFmtId="0" fontId="10" fillId="0" borderId="0" xfId="0" applyFont="1" applyBorder="1" applyProtection="1">
      <protection hidden="1"/>
    </xf>
    <xf numFmtId="0" fontId="10" fillId="0" borderId="0" xfId="0" applyFont="1" applyProtection="1">
      <protection hidden="1"/>
    </xf>
    <xf numFmtId="0" fontId="10" fillId="0" borderId="0" xfId="0" applyFont="1" applyAlignment="1" applyProtection="1">
      <protection hidden="1"/>
    </xf>
    <xf numFmtId="49" fontId="10" fillId="0" borderId="21" xfId="0" applyNumberFormat="1" applyFont="1" applyBorder="1" applyAlignment="1" applyProtection="1">
      <alignment vertical="top"/>
      <protection hidden="1"/>
    </xf>
    <xf numFmtId="49" fontId="10" fillId="0" borderId="5" xfId="0" applyNumberFormat="1" applyFont="1" applyBorder="1" applyAlignment="1" applyProtection="1">
      <alignment vertical="top"/>
      <protection hidden="1"/>
    </xf>
    <xf numFmtId="0" fontId="10" fillId="0" borderId="26" xfId="0" applyFont="1" applyBorder="1" applyAlignment="1" applyProtection="1">
      <alignment horizontal="center"/>
      <protection hidden="1"/>
    </xf>
    <xf numFmtId="0" fontId="10" fillId="0" borderId="2" xfId="0" applyFont="1" applyBorder="1" applyAlignment="1" applyProtection="1">
      <protection locked="0" hidden="1"/>
    </xf>
    <xf numFmtId="0" fontId="10" fillId="0" borderId="46" xfId="0" applyFont="1" applyBorder="1" applyAlignment="1" applyProtection="1">
      <alignment horizontal="center" vertical="center" wrapText="1"/>
      <protection locked="0" hidden="1"/>
    </xf>
    <xf numFmtId="0" fontId="10" fillId="0" borderId="43" xfId="0" applyFont="1" applyBorder="1" applyAlignment="1" applyProtection="1">
      <alignment horizontal="center" vertical="center" wrapText="1"/>
      <protection locked="0" hidden="1"/>
    </xf>
    <xf numFmtId="0" fontId="10" fillId="0" borderId="47" xfId="0" applyFont="1" applyBorder="1" applyAlignment="1" applyProtection="1">
      <alignment horizontal="center" vertical="center" wrapText="1"/>
      <protection locked="0" hidden="1"/>
    </xf>
    <xf numFmtId="0" fontId="25" fillId="2" borderId="7" xfId="0" applyFont="1" applyFill="1" applyBorder="1" applyProtection="1">
      <protection hidden="1"/>
    </xf>
    <xf numFmtId="0" fontId="10" fillId="2" borderId="9" xfId="0" applyFont="1" applyFill="1" applyBorder="1" applyAlignment="1" applyProtection="1">
      <alignment vertical="center"/>
      <protection hidden="1"/>
    </xf>
    <xf numFmtId="0" fontId="25" fillId="2" borderId="10" xfId="0" applyFont="1" applyFill="1" applyBorder="1" applyProtection="1">
      <protection hidden="1"/>
    </xf>
    <xf numFmtId="0" fontId="24" fillId="0" borderId="4" xfId="0" applyFont="1" applyBorder="1" applyAlignment="1" applyProtection="1">
      <alignment vertical="center"/>
      <protection hidden="1"/>
    </xf>
    <xf numFmtId="0" fontId="0" fillId="0" borderId="0" xfId="0" applyProtection="1"/>
    <xf numFmtId="0" fontId="0" fillId="2" borderId="0" xfId="0" applyFill="1" applyBorder="1" applyProtection="1"/>
    <xf numFmtId="0" fontId="0" fillId="2" borderId="9" xfId="0" applyFill="1" applyBorder="1" applyProtection="1"/>
    <xf numFmtId="0" fontId="26" fillId="0" borderId="0" xfId="0" applyFont="1" applyFill="1" applyAlignment="1" applyProtection="1">
      <alignment horizontal="center"/>
    </xf>
    <xf numFmtId="0" fontId="26" fillId="2" borderId="21" xfId="0" applyFont="1" applyFill="1" applyBorder="1" applyAlignment="1" applyProtection="1">
      <alignment horizontal="center"/>
    </xf>
    <xf numFmtId="0" fontId="7" fillId="0" borderId="0" xfId="0" applyFont="1" applyFill="1" applyAlignment="1" applyProtection="1">
      <alignment horizontal="center"/>
    </xf>
    <xf numFmtId="0" fontId="7" fillId="2" borderId="23" xfId="0" applyFont="1" applyFill="1" applyBorder="1" applyAlignment="1" applyProtection="1">
      <alignment horizontal="center"/>
    </xf>
    <xf numFmtId="0" fontId="7" fillId="0" borderId="13" xfId="0" applyFont="1" applyBorder="1" applyProtection="1"/>
    <xf numFmtId="0" fontId="0" fillId="0" borderId="13" xfId="0" applyBorder="1" applyProtection="1"/>
    <xf numFmtId="0" fontId="0" fillId="0" borderId="0" xfId="0" applyBorder="1" applyProtection="1"/>
    <xf numFmtId="0" fontId="0" fillId="0" borderId="1" xfId="0" applyBorder="1" applyAlignment="1" applyProtection="1">
      <alignment horizontal="center" wrapText="1"/>
      <protection locked="0" hidden="1"/>
    </xf>
    <xf numFmtId="0" fontId="0" fillId="0" borderId="20" xfId="0" applyBorder="1" applyAlignment="1" applyProtection="1">
      <alignment horizontal="center" wrapText="1"/>
      <protection locked="0" hidden="1"/>
    </xf>
    <xf numFmtId="0" fontId="2" fillId="0" borderId="5" xfId="0" applyFont="1" applyBorder="1" applyAlignment="1" applyProtection="1">
      <alignment horizontal="center"/>
      <protection hidden="1"/>
    </xf>
    <xf numFmtId="0" fontId="39" fillId="0" borderId="3" xfId="0" applyFont="1" applyFill="1" applyBorder="1"/>
    <xf numFmtId="0" fontId="39" fillId="0" borderId="4" xfId="0" applyFont="1" applyFill="1" applyBorder="1"/>
    <xf numFmtId="0" fontId="40" fillId="0" borderId="6" xfId="0" applyFont="1" applyFill="1" applyBorder="1" applyProtection="1">
      <protection hidden="1"/>
    </xf>
    <xf numFmtId="0" fontId="39" fillId="0" borderId="0" xfId="0" applyFont="1" applyFill="1" applyBorder="1" applyProtection="1">
      <protection hidden="1"/>
    </xf>
    <xf numFmtId="0" fontId="40" fillId="0" borderId="6" xfId="0" applyFont="1" applyBorder="1" applyProtection="1">
      <protection hidden="1"/>
    </xf>
    <xf numFmtId="0" fontId="10" fillId="0" borderId="0" xfId="0" applyFont="1" applyBorder="1" applyAlignment="1" applyProtection="1">
      <alignment vertical="top"/>
      <protection hidden="1"/>
    </xf>
    <xf numFmtId="0" fontId="10" fillId="0" borderId="5" xfId="0" applyFont="1" applyFill="1" applyBorder="1" applyAlignment="1" applyProtection="1">
      <protection locked="0" hidden="1"/>
    </xf>
    <xf numFmtId="0" fontId="10" fillId="0" borderId="7" xfId="0" applyFont="1" applyFill="1" applyBorder="1" applyAlignment="1" applyProtection="1">
      <protection locked="0" hidden="1"/>
    </xf>
    <xf numFmtId="0" fontId="10" fillId="0" borderId="9" xfId="0" applyFont="1" applyFill="1" applyBorder="1" applyAlignment="1" applyProtection="1">
      <alignment vertical="center"/>
      <protection hidden="1"/>
    </xf>
    <xf numFmtId="0" fontId="10" fillId="0" borderId="9" xfId="0" applyFont="1" applyFill="1" applyBorder="1" applyAlignment="1" applyProtection="1">
      <protection hidden="1"/>
    </xf>
    <xf numFmtId="0" fontId="10" fillId="0" borderId="10" xfId="0" applyFont="1" applyFill="1" applyBorder="1" applyAlignment="1" applyProtection="1">
      <protection hidden="1"/>
    </xf>
    <xf numFmtId="0" fontId="10" fillId="0" borderId="7" xfId="0" applyFont="1" applyBorder="1" applyAlignment="1" applyProtection="1">
      <alignment vertical="top"/>
      <protection hidden="1"/>
    </xf>
    <xf numFmtId="0" fontId="2" fillId="0" borderId="0" xfId="0" applyFont="1" applyBorder="1" applyAlignment="1" applyProtection="1">
      <alignment vertical="center"/>
      <protection locked="0" hidden="1"/>
    </xf>
    <xf numFmtId="0" fontId="2" fillId="0" borderId="0" xfId="0" applyFont="1" applyBorder="1" applyAlignment="1" applyProtection="1">
      <alignment horizontal="right" vertical="center"/>
      <protection locked="0" hidden="1"/>
    </xf>
    <xf numFmtId="0" fontId="20" fillId="0" borderId="39" xfId="0" applyFont="1" applyBorder="1" applyAlignment="1" applyProtection="1">
      <alignment horizontal="center" vertical="center"/>
      <protection hidden="1"/>
    </xf>
    <xf numFmtId="0" fontId="40" fillId="0" borderId="3" xfId="0" applyFont="1" applyBorder="1" applyAlignment="1" applyProtection="1">
      <alignment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0" xfId="0" applyAlignment="1" applyProtection="1">
      <protection hidden="1"/>
    </xf>
    <xf numFmtId="0" fontId="51" fillId="0" borderId="3" xfId="0" applyFont="1" applyBorder="1" applyProtection="1">
      <protection hidden="1"/>
    </xf>
    <xf numFmtId="0" fontId="20" fillId="0" borderId="6" xfId="0" applyFont="1" applyBorder="1" applyProtection="1">
      <protection hidden="1"/>
    </xf>
    <xf numFmtId="0" fontId="20" fillId="0" borderId="8" xfId="0" applyFont="1" applyBorder="1" applyProtection="1">
      <protection hidden="1"/>
    </xf>
    <xf numFmtId="0" fontId="7" fillId="0" borderId="0" xfId="0" applyFont="1"/>
    <xf numFmtId="0" fontId="10" fillId="0" borderId="24" xfId="0" applyFont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/>
    </xf>
    <xf numFmtId="164" fontId="10" fillId="0" borderId="50" xfId="0" applyNumberFormat="1" applyFont="1" applyBorder="1" applyAlignment="1">
      <alignment horizontal="center"/>
    </xf>
    <xf numFmtId="164" fontId="10" fillId="0" borderId="51" xfId="0" applyNumberFormat="1" applyFont="1" applyBorder="1" applyAlignment="1">
      <alignment horizontal="center"/>
    </xf>
    <xf numFmtId="164" fontId="10" fillId="0" borderId="50" xfId="0" applyNumberFormat="1" applyFont="1" applyBorder="1"/>
    <xf numFmtId="164" fontId="10" fillId="0" borderId="51" xfId="0" applyNumberFormat="1" applyFont="1" applyBorder="1"/>
    <xf numFmtId="0" fontId="10" fillId="0" borderId="22" xfId="0" applyFont="1" applyBorder="1" applyAlignment="1">
      <alignment horizontal="center"/>
    </xf>
    <xf numFmtId="164" fontId="10" fillId="0" borderId="52" xfId="0" applyNumberFormat="1" applyFont="1" applyBorder="1" applyAlignment="1">
      <alignment horizontal="center"/>
    </xf>
    <xf numFmtId="164" fontId="10" fillId="0" borderId="38" xfId="0" applyNumberFormat="1" applyFont="1" applyBorder="1" applyAlignment="1">
      <alignment horizontal="center"/>
    </xf>
    <xf numFmtId="164" fontId="10" fillId="0" borderId="52" xfId="0" applyNumberFormat="1" applyFont="1" applyBorder="1"/>
    <xf numFmtId="164" fontId="10" fillId="0" borderId="38" xfId="0" applyNumberFormat="1" applyFont="1" applyBorder="1"/>
    <xf numFmtId="164" fontId="10" fillId="0" borderId="0" xfId="0" applyNumberFormat="1" applyFont="1"/>
    <xf numFmtId="0" fontId="27" fillId="0" borderId="1" xfId="0" applyFont="1" applyBorder="1"/>
    <xf numFmtId="0" fontId="10" fillId="0" borderId="0" xfId="0" applyNumberFormat="1" applyFont="1" applyAlignment="1">
      <alignment horizontal="center"/>
    </xf>
    <xf numFmtId="0" fontId="10" fillId="0" borderId="1" xfId="0" applyNumberFormat="1" applyFont="1" applyBorder="1" applyAlignment="1">
      <alignment horizontal="center"/>
    </xf>
    <xf numFmtId="0" fontId="2" fillId="0" borderId="0" xfId="0" applyFont="1" applyAlignment="1" applyProtection="1">
      <alignment wrapText="1" shrinkToFit="1"/>
      <protection hidden="1"/>
    </xf>
    <xf numFmtId="0" fontId="35" fillId="0" borderId="0" xfId="0" applyFont="1" applyFill="1" applyAlignment="1" applyProtection="1">
      <alignment horizontal="left" vertical="center"/>
      <protection hidden="1"/>
    </xf>
    <xf numFmtId="0" fontId="2" fillId="0" borderId="53" xfId="0" applyFont="1" applyBorder="1" applyAlignment="1" applyProtection="1">
      <alignment horizontal="center" vertical="center" wrapText="1" shrinkToFit="1"/>
      <protection hidden="1"/>
    </xf>
    <xf numFmtId="0" fontId="3" fillId="0" borderId="5" xfId="0" applyFont="1" applyBorder="1" applyAlignment="1" applyProtection="1">
      <alignment horizontal="center" vertical="center" wrapText="1" shrinkToFit="1"/>
      <protection hidden="1"/>
    </xf>
    <xf numFmtId="0" fontId="2" fillId="0" borderId="0" xfId="0" applyFont="1" applyAlignment="1" applyProtection="1">
      <alignment horizontal="center" vertical="center" wrapText="1" shrinkToFit="1"/>
      <protection hidden="1"/>
    </xf>
    <xf numFmtId="0" fontId="3" fillId="0" borderId="0" xfId="0" applyFont="1" applyBorder="1" applyAlignment="1" applyProtection="1">
      <alignment horizontal="right"/>
      <protection hidden="1"/>
    </xf>
    <xf numFmtId="0" fontId="2" fillId="0" borderId="0" xfId="0" applyFont="1" applyBorder="1" applyAlignment="1" applyProtection="1">
      <alignment wrapText="1" shrinkToFit="1"/>
      <protection hidden="1"/>
    </xf>
    <xf numFmtId="0" fontId="20" fillId="0" borderId="0" xfId="0" applyFont="1" applyBorder="1" applyAlignment="1" applyProtection="1">
      <alignment horizontal="right" wrapText="1" shrinkToFit="1"/>
      <protection hidden="1"/>
    </xf>
    <xf numFmtId="0" fontId="2" fillId="0" borderId="0" xfId="0" applyFont="1" applyAlignment="1" applyProtection="1">
      <protection hidden="1"/>
    </xf>
    <xf numFmtId="0" fontId="2" fillId="0" borderId="0" xfId="0" applyFont="1" applyBorder="1" applyAlignment="1" applyProtection="1">
      <protection hidden="1"/>
    </xf>
    <xf numFmtId="0" fontId="20" fillId="0" borderId="0" xfId="0" applyFont="1" applyBorder="1" applyAlignment="1" applyProtection="1">
      <alignment horizontal="right"/>
      <protection hidden="1"/>
    </xf>
    <xf numFmtId="0" fontId="45" fillId="0" borderId="1" xfId="0" applyFont="1" applyBorder="1" applyAlignment="1" applyProtection="1">
      <alignment horizontal="center" wrapText="1" shrinkToFit="1"/>
      <protection hidden="1"/>
    </xf>
    <xf numFmtId="0" fontId="2" fillId="0" borderId="0" xfId="0" applyFont="1" applyAlignment="1" applyProtection="1">
      <alignment horizontal="center" wrapText="1" shrinkToFit="1"/>
      <protection hidden="1"/>
    </xf>
    <xf numFmtId="0" fontId="46" fillId="0" borderId="0" xfId="0" applyFont="1" applyAlignment="1" applyProtection="1">
      <alignment horizontal="center" vertical="center" wrapText="1" shrinkToFit="1"/>
      <protection hidden="1"/>
    </xf>
    <xf numFmtId="0" fontId="2" fillId="0" borderId="1" xfId="0" applyFont="1" applyBorder="1" applyAlignment="1" applyProtection="1">
      <alignment horizontal="center" vertical="center" wrapText="1" shrinkToFit="1"/>
      <protection hidden="1"/>
    </xf>
    <xf numFmtId="0" fontId="2" fillId="0" borderId="0" xfId="0" applyFont="1" applyAlignment="1" applyProtection="1">
      <alignment horizontal="center" vertical="top" wrapText="1" shrinkToFit="1"/>
      <protection hidden="1"/>
    </xf>
    <xf numFmtId="0" fontId="3" fillId="0" borderId="0" xfId="0" applyFont="1" applyAlignment="1" applyProtection="1">
      <alignment horizontal="center" vertical="top"/>
      <protection hidden="1"/>
    </xf>
    <xf numFmtId="0" fontId="3" fillId="0" borderId="0" xfId="0" applyFont="1" applyAlignment="1" applyProtection="1">
      <alignment horizontal="center" wrapText="1" shrinkToFit="1"/>
      <protection hidden="1"/>
    </xf>
    <xf numFmtId="0" fontId="2" fillId="0" borderId="0" xfId="0" applyFont="1" applyBorder="1" applyAlignment="1" applyProtection="1">
      <alignment horizontal="center" vertical="center" wrapText="1" shrinkToFit="1"/>
      <protection hidden="1"/>
    </xf>
    <xf numFmtId="0" fontId="3" fillId="0" borderId="0" xfId="0" applyFont="1" applyBorder="1" applyAlignment="1" applyProtection="1">
      <alignment horizontal="center" vertical="center" wrapText="1" shrinkToFit="1"/>
      <protection hidden="1"/>
    </xf>
    <xf numFmtId="0" fontId="3" fillId="0" borderId="7" xfId="0" applyFont="1" applyBorder="1" applyAlignment="1" applyProtection="1">
      <alignment horizontal="center" vertical="center" wrapText="1" shrinkToFit="1"/>
      <protection hidden="1"/>
    </xf>
    <xf numFmtId="0" fontId="3" fillId="0" borderId="10" xfId="0" applyFont="1" applyBorder="1" applyAlignment="1" applyProtection="1">
      <alignment horizontal="center" vertical="center" wrapText="1" shrinkToFit="1"/>
      <protection hidden="1"/>
    </xf>
    <xf numFmtId="0" fontId="7" fillId="0" borderId="0" xfId="0" applyFont="1" applyAlignment="1" applyProtection="1">
      <alignment horizontal="left" vertical="center" wrapText="1" shrinkToFit="1"/>
      <protection hidden="1"/>
    </xf>
    <xf numFmtId="0" fontId="2" fillId="0" borderId="0" xfId="0" applyFont="1" applyBorder="1" applyAlignment="1" applyProtection="1">
      <alignment vertical="center" wrapText="1" shrinkToFit="1"/>
      <protection hidden="1"/>
    </xf>
    <xf numFmtId="0" fontId="2" fillId="0" borderId="3" xfId="0" applyFont="1" applyBorder="1" applyAlignment="1" applyProtection="1">
      <alignment wrapText="1" shrinkToFit="1"/>
      <protection hidden="1"/>
    </xf>
    <xf numFmtId="0" fontId="2" fillId="0" borderId="4" xfId="0" applyFont="1" applyBorder="1" applyAlignment="1" applyProtection="1">
      <alignment wrapText="1" shrinkToFit="1"/>
      <protection hidden="1"/>
    </xf>
    <xf numFmtId="0" fontId="2" fillId="0" borderId="5" xfId="0" applyFont="1" applyBorder="1" applyAlignment="1" applyProtection="1">
      <alignment wrapText="1" shrinkToFit="1"/>
      <protection hidden="1"/>
    </xf>
    <xf numFmtId="0" fontId="9" fillId="0" borderId="54" xfId="0" applyFont="1" applyBorder="1" applyAlignment="1" applyProtection="1"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vertical="center" wrapText="1" shrinkToFit="1"/>
      <protection hidden="1"/>
    </xf>
    <xf numFmtId="0" fontId="2" fillId="0" borderId="6" xfId="0" applyFont="1" applyBorder="1" applyAlignment="1" applyProtection="1">
      <protection hidden="1"/>
    </xf>
    <xf numFmtId="0" fontId="2" fillId="0" borderId="7" xfId="0" applyFont="1" applyBorder="1" applyAlignment="1" applyProtection="1">
      <protection hidden="1"/>
    </xf>
    <xf numFmtId="0" fontId="2" fillId="0" borderId="6" xfId="0" applyFont="1" applyBorder="1" applyAlignment="1" applyProtection="1">
      <alignment wrapText="1" shrinkToFit="1"/>
      <protection hidden="1"/>
    </xf>
    <xf numFmtId="0" fontId="2" fillId="0" borderId="7" xfId="0" applyFont="1" applyBorder="1" applyAlignment="1" applyProtection="1">
      <alignment wrapText="1" shrinkToFit="1"/>
      <protection hidden="1"/>
    </xf>
    <xf numFmtId="0" fontId="2" fillId="0" borderId="8" xfId="0" applyFont="1" applyBorder="1" applyAlignment="1" applyProtection="1">
      <alignment wrapText="1" shrinkToFit="1"/>
      <protection hidden="1"/>
    </xf>
    <xf numFmtId="0" fontId="2" fillId="0" borderId="9" xfId="0" applyFont="1" applyBorder="1" applyAlignment="1" applyProtection="1">
      <alignment wrapText="1" shrinkToFit="1"/>
      <protection hidden="1"/>
    </xf>
    <xf numFmtId="0" fontId="2" fillId="0" borderId="10" xfId="0" applyFont="1" applyBorder="1" applyAlignment="1" applyProtection="1">
      <alignment wrapText="1" shrinkToFit="1"/>
      <protection hidden="1"/>
    </xf>
    <xf numFmtId="164" fontId="2" fillId="0" borderId="0" xfId="0" applyNumberFormat="1" applyFont="1" applyBorder="1" applyAlignment="1" applyProtection="1">
      <alignment horizontal="center" vertical="center"/>
      <protection hidden="1"/>
    </xf>
    <xf numFmtId="0" fontId="10" fillId="0" borderId="33" xfId="0" applyFont="1" applyBorder="1" applyProtection="1">
      <protection hidden="1"/>
    </xf>
    <xf numFmtId="0" fontId="10" fillId="0" borderId="34" xfId="0" applyFont="1" applyBorder="1" applyProtection="1">
      <protection hidden="1"/>
    </xf>
    <xf numFmtId="0" fontId="10" fillId="0" borderId="35" xfId="0" applyFont="1" applyBorder="1" applyProtection="1">
      <protection hidden="1"/>
    </xf>
    <xf numFmtId="0" fontId="10" fillId="0" borderId="36" xfId="0" applyFont="1" applyBorder="1" applyAlignment="1" applyProtection="1">
      <alignment horizontal="center" vertical="center" wrapText="1"/>
      <protection hidden="1"/>
    </xf>
    <xf numFmtId="0" fontId="10" fillId="0" borderId="53" xfId="0" applyFont="1" applyBorder="1" applyAlignment="1" applyProtection="1">
      <alignment horizontal="center" vertical="center" wrapText="1"/>
      <protection hidden="1"/>
    </xf>
    <xf numFmtId="0" fontId="10" fillId="0" borderId="36" xfId="0" applyFont="1" applyBorder="1" applyAlignment="1" applyProtection="1">
      <alignment horizontal="center" vertical="center"/>
      <protection hidden="1"/>
    </xf>
    <xf numFmtId="0" fontId="2" fillId="0" borderId="1" xfId="0" applyNumberFormat="1" applyFont="1" applyBorder="1" applyAlignment="1" applyProtection="1">
      <alignment horizontal="center" vertical="center"/>
      <protection hidden="1"/>
    </xf>
    <xf numFmtId="0" fontId="2" fillId="0" borderId="0" xfId="0" applyNumberFormat="1" applyFont="1" applyBorder="1" applyAlignment="1" applyProtection="1">
      <protection hidden="1"/>
    </xf>
    <xf numFmtId="0" fontId="2" fillId="0" borderId="1" xfId="0" applyNumberFormat="1" applyFont="1" applyBorder="1" applyAlignment="1" applyProtection="1">
      <alignment horizontal="center"/>
      <protection hidden="1"/>
    </xf>
    <xf numFmtId="0" fontId="10" fillId="0" borderId="55" xfId="0" applyNumberFormat="1" applyFont="1" applyBorder="1" applyProtection="1">
      <protection hidden="1"/>
    </xf>
    <xf numFmtId="0" fontId="10" fillId="0" borderId="33" xfId="0" applyNumberFormat="1" applyFont="1" applyBorder="1" applyProtection="1">
      <protection hidden="1"/>
    </xf>
    <xf numFmtId="0" fontId="10" fillId="0" borderId="56" xfId="0" applyNumberFormat="1" applyFont="1" applyBorder="1" applyProtection="1">
      <protection hidden="1"/>
    </xf>
    <xf numFmtId="0" fontId="10" fillId="0" borderId="34" xfId="0" applyNumberFormat="1" applyFont="1" applyBorder="1" applyProtection="1">
      <protection hidden="1"/>
    </xf>
    <xf numFmtId="0" fontId="10" fillId="0" borderId="29" xfId="0" applyNumberFormat="1" applyFont="1" applyBorder="1" applyProtection="1">
      <protection hidden="1"/>
    </xf>
    <xf numFmtId="0" fontId="10" fillId="0" borderId="35" xfId="0" applyNumberFormat="1" applyFont="1" applyBorder="1" applyProtection="1">
      <protection hidden="1"/>
    </xf>
    <xf numFmtId="0" fontId="27" fillId="0" borderId="36" xfId="0" applyFont="1" applyBorder="1" applyProtection="1">
      <protection hidden="1"/>
    </xf>
    <xf numFmtId="0" fontId="2" fillId="0" borderId="31" xfId="0" applyNumberFormat="1" applyFont="1" applyBorder="1" applyAlignment="1" applyProtection="1">
      <alignment horizontal="center" vertical="center" wrapText="1" shrinkToFit="1"/>
      <protection locked="0" hidden="1"/>
    </xf>
    <xf numFmtId="0" fontId="2" fillId="0" borderId="1" xfId="0" applyNumberFormat="1" applyFont="1" applyBorder="1" applyAlignment="1" applyProtection="1">
      <protection hidden="1"/>
    </xf>
    <xf numFmtId="0" fontId="2" fillId="0" borderId="20" xfId="0" applyNumberFormat="1" applyFont="1" applyBorder="1" applyAlignment="1" applyProtection="1">
      <protection hidden="1"/>
    </xf>
    <xf numFmtId="0" fontId="10" fillId="0" borderId="18" xfId="0" applyNumberFormat="1" applyFont="1" applyBorder="1" applyAlignment="1" applyProtection="1">
      <alignment horizontal="center"/>
      <protection hidden="1"/>
    </xf>
    <xf numFmtId="0" fontId="10" fillId="0" borderId="57" xfId="0" applyNumberFormat="1" applyFont="1" applyBorder="1" applyAlignment="1" applyProtection="1">
      <alignment horizontal="center"/>
      <protection hidden="1"/>
    </xf>
    <xf numFmtId="0" fontId="10" fillId="0" borderId="45" xfId="0" applyNumberFormat="1" applyFont="1" applyBorder="1" applyAlignment="1" applyProtection="1">
      <alignment horizontal="center"/>
      <protection hidden="1"/>
    </xf>
    <xf numFmtId="0" fontId="10" fillId="0" borderId="0" xfId="0" applyNumberFormat="1" applyFont="1" applyProtection="1">
      <protection hidden="1"/>
    </xf>
    <xf numFmtId="0" fontId="10" fillId="0" borderId="36" xfId="0" applyNumberFormat="1" applyFont="1" applyBorder="1" applyAlignment="1" applyProtection="1">
      <alignment horizontal="center"/>
      <protection hidden="1"/>
    </xf>
    <xf numFmtId="0" fontId="27" fillId="0" borderId="36" xfId="0" applyNumberFormat="1" applyFont="1" applyBorder="1" applyProtection="1">
      <protection hidden="1"/>
    </xf>
    <xf numFmtId="0" fontId="2" fillId="0" borderId="33" xfId="0" applyNumberFormat="1" applyFont="1" applyBorder="1" applyAlignment="1" applyProtection="1">
      <alignment horizontal="center" vertical="center"/>
      <protection hidden="1"/>
    </xf>
    <xf numFmtId="0" fontId="2" fillId="0" borderId="34" xfId="0" applyNumberFormat="1" applyFont="1" applyBorder="1" applyAlignment="1" applyProtection="1">
      <alignment horizontal="center" vertical="center"/>
      <protection hidden="1"/>
    </xf>
    <xf numFmtId="0" fontId="2" fillId="0" borderId="35" xfId="0" applyNumberFormat="1" applyFont="1" applyBorder="1" applyAlignment="1" applyProtection="1">
      <alignment horizontal="center" vertical="center"/>
      <protection hidden="1"/>
    </xf>
    <xf numFmtId="0" fontId="2" fillId="0" borderId="1" xfId="0" applyNumberFormat="1" applyFont="1" applyBorder="1" applyAlignment="1" applyProtection="1">
      <alignment vertical="center"/>
      <protection hidden="1"/>
    </xf>
    <xf numFmtId="0" fontId="2" fillId="0" borderId="1" xfId="0" applyNumberFormat="1" applyFont="1" applyBorder="1" applyAlignment="1" applyProtection="1">
      <alignment horizontal="left" vertical="center"/>
      <protection hidden="1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/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7" xfId="0" applyFont="1" applyFill="1" applyBorder="1" applyAlignment="1" applyProtection="1">
      <alignment vertical="center"/>
      <protection locked="0"/>
    </xf>
    <xf numFmtId="0" fontId="3" fillId="0" borderId="8" xfId="0" applyFont="1" applyFill="1" applyBorder="1" applyAlignment="1">
      <alignment vertical="center"/>
    </xf>
    <xf numFmtId="49" fontId="7" fillId="0" borderId="58" xfId="0" applyNumberFormat="1" applyFont="1" applyFill="1" applyBorder="1" applyProtection="1">
      <protection hidden="1"/>
    </xf>
    <xf numFmtId="0" fontId="9" fillId="0" borderId="59" xfId="0" applyFont="1" applyFill="1" applyBorder="1" applyProtection="1">
      <protection hidden="1"/>
    </xf>
    <xf numFmtId="0" fontId="2" fillId="0" borderId="58" xfId="0" applyFont="1" applyFill="1" applyBorder="1" applyAlignment="1" applyProtection="1">
      <alignment horizontal="center" vertical="center"/>
      <protection hidden="1"/>
    </xf>
    <xf numFmtId="0" fontId="0" fillId="0" borderId="60" xfId="0" applyBorder="1" applyAlignment="1" applyProtection="1">
      <alignment horizontal="center" vertical="center" wrapText="1"/>
      <protection hidden="1"/>
    </xf>
    <xf numFmtId="0" fontId="0" fillId="0" borderId="61" xfId="0" applyBorder="1" applyAlignment="1" applyProtection="1">
      <alignment horizontal="center" vertical="center" wrapText="1"/>
      <protection hidden="1"/>
    </xf>
    <xf numFmtId="49" fontId="31" fillId="0" borderId="0" xfId="0" applyNumberFormat="1" applyFont="1" applyFill="1" applyBorder="1" applyAlignment="1" applyProtection="1">
      <alignment vertical="center" wrapText="1"/>
      <protection hidden="1"/>
    </xf>
    <xf numFmtId="49" fontId="31" fillId="0" borderId="52" xfId="0" applyNumberFormat="1" applyFont="1" applyBorder="1" applyAlignment="1" applyProtection="1">
      <alignment vertical="center" wrapText="1"/>
      <protection hidden="1"/>
    </xf>
    <xf numFmtId="49" fontId="20" fillId="0" borderId="67" xfId="0" applyNumberFormat="1" applyFont="1" applyBorder="1" applyAlignment="1" applyProtection="1">
      <alignment vertical="center" wrapText="1"/>
      <protection hidden="1"/>
    </xf>
    <xf numFmtId="49" fontId="31" fillId="0" borderId="68" xfId="0" applyNumberFormat="1" applyFont="1" applyBorder="1" applyAlignment="1" applyProtection="1">
      <alignment horizontal="left" vertical="center" wrapText="1"/>
      <protection hidden="1"/>
    </xf>
    <xf numFmtId="49" fontId="31" fillId="0" borderId="61" xfId="0" applyNumberFormat="1" applyFont="1" applyBorder="1" applyAlignment="1" applyProtection="1">
      <alignment vertical="center" wrapText="1"/>
      <protection hidden="1"/>
    </xf>
    <xf numFmtId="49" fontId="31" fillId="0" borderId="64" xfId="0" applyNumberFormat="1" applyFont="1" applyBorder="1" applyAlignment="1" applyProtection="1">
      <alignment horizontal="left" vertical="center" wrapText="1"/>
      <protection hidden="1"/>
    </xf>
    <xf numFmtId="0" fontId="2" fillId="0" borderId="70" xfId="0" applyFont="1" applyFill="1" applyBorder="1" applyAlignment="1">
      <alignment vertical="center"/>
    </xf>
    <xf numFmtId="0" fontId="2" fillId="0" borderId="71" xfId="0" applyFont="1" applyFill="1" applyBorder="1" applyAlignment="1">
      <alignment vertical="center"/>
    </xf>
    <xf numFmtId="0" fontId="3" fillId="0" borderId="72" xfId="0" applyFont="1" applyFill="1" applyBorder="1" applyAlignment="1">
      <alignment vertical="center"/>
    </xf>
    <xf numFmtId="0" fontId="3" fillId="0" borderId="73" xfId="0" applyFont="1" applyFill="1" applyBorder="1" applyAlignment="1">
      <alignment vertical="center"/>
    </xf>
    <xf numFmtId="0" fontId="3" fillId="0" borderId="74" xfId="0" applyFont="1" applyFill="1" applyBorder="1" applyAlignment="1">
      <alignment vertical="center"/>
    </xf>
    <xf numFmtId="0" fontId="3" fillId="0" borderId="75" xfId="0" applyFont="1" applyFill="1" applyBorder="1" applyAlignment="1">
      <alignment vertical="center"/>
    </xf>
    <xf numFmtId="164" fontId="2" fillId="0" borderId="31" xfId="0" applyNumberFormat="1" applyFont="1" applyFill="1" applyBorder="1" applyAlignment="1" applyProtection="1">
      <alignment horizontal="center"/>
      <protection locked="0"/>
    </xf>
    <xf numFmtId="164" fontId="0" fillId="0" borderId="0" xfId="0" applyNumberFormat="1" applyBorder="1" applyAlignment="1"/>
    <xf numFmtId="164" fontId="2" fillId="0" borderId="67" xfId="0" applyNumberFormat="1" applyFont="1" applyFill="1" applyBorder="1" applyAlignment="1" applyProtection="1">
      <alignment horizontal="center"/>
      <protection locked="0"/>
    </xf>
    <xf numFmtId="164" fontId="2" fillId="0" borderId="68" xfId="0" applyNumberFormat="1" applyFont="1" applyFill="1" applyBorder="1" applyAlignment="1" applyProtection="1">
      <alignment horizontal="center"/>
      <protection locked="0"/>
    </xf>
    <xf numFmtId="164" fontId="2" fillId="0" borderId="76" xfId="0" applyNumberFormat="1" applyFont="1" applyFill="1" applyBorder="1" applyAlignment="1" applyProtection="1">
      <alignment horizontal="center"/>
      <protection locked="0"/>
    </xf>
    <xf numFmtId="164" fontId="2" fillId="0" borderId="77" xfId="0" applyNumberFormat="1" applyFont="1" applyFill="1" applyBorder="1" applyAlignment="1" applyProtection="1">
      <alignment horizontal="center"/>
      <protection locked="0"/>
    </xf>
    <xf numFmtId="164" fontId="2" fillId="0" borderId="78" xfId="0" applyNumberFormat="1" applyFont="1" applyFill="1" applyBorder="1" applyAlignment="1" applyProtection="1">
      <alignment horizontal="center"/>
      <protection locked="0"/>
    </xf>
    <xf numFmtId="164" fontId="2" fillId="0" borderId="61" xfId="0" applyNumberFormat="1" applyFont="1" applyFill="1" applyBorder="1" applyAlignment="1" applyProtection="1">
      <alignment horizontal="center"/>
      <protection locked="0"/>
    </xf>
    <xf numFmtId="164" fontId="2" fillId="0" borderId="64" xfId="0" applyNumberFormat="1" applyFont="1" applyFill="1" applyBorder="1" applyAlignment="1" applyProtection="1">
      <alignment horizontal="center"/>
      <protection locked="0"/>
    </xf>
    <xf numFmtId="164" fontId="2" fillId="0" borderId="79" xfId="0" applyNumberFormat="1" applyFont="1" applyFill="1" applyBorder="1" applyAlignment="1" applyProtection="1">
      <alignment horizontal="center"/>
      <protection locked="0"/>
    </xf>
    <xf numFmtId="0" fontId="53" fillId="0" borderId="80" xfId="0" applyFont="1" applyBorder="1" applyAlignment="1">
      <alignment horizontal="center"/>
    </xf>
    <xf numFmtId="0" fontId="4" fillId="0" borderId="65" xfId="0" applyFont="1" applyFill="1" applyBorder="1" applyAlignment="1">
      <alignment horizontal="left"/>
    </xf>
    <xf numFmtId="165" fontId="2" fillId="0" borderId="81" xfId="0" applyNumberFormat="1" applyFont="1" applyFill="1" applyBorder="1" applyAlignment="1" applyProtection="1">
      <alignment horizontal="center"/>
      <protection locked="0"/>
    </xf>
    <xf numFmtId="0" fontId="3" fillId="0" borderId="65" xfId="0" applyFont="1" applyFill="1" applyBorder="1" applyAlignment="1">
      <alignment horizontal="right"/>
    </xf>
    <xf numFmtId="166" fontId="2" fillId="0" borderId="81" xfId="0" applyNumberFormat="1" applyFont="1" applyFill="1" applyBorder="1" applyAlignment="1" applyProtection="1">
      <alignment horizontal="center"/>
      <protection locked="0"/>
    </xf>
    <xf numFmtId="0" fontId="0" fillId="0" borderId="9" xfId="0" applyFill="1" applyBorder="1" applyProtection="1">
      <protection hidden="1"/>
    </xf>
    <xf numFmtId="0" fontId="0" fillId="0" borderId="56" xfId="0" applyBorder="1" applyAlignment="1" applyProtection="1">
      <alignment horizontal="center"/>
      <protection hidden="1"/>
    </xf>
    <xf numFmtId="0" fontId="0" fillId="0" borderId="29" xfId="0" applyBorder="1" applyAlignment="1" applyProtection="1">
      <alignment horizontal="center"/>
      <protection hidden="1"/>
    </xf>
    <xf numFmtId="0" fontId="0" fillId="0" borderId="7" xfId="0" applyFill="1" applyBorder="1" applyProtection="1">
      <protection hidden="1"/>
    </xf>
    <xf numFmtId="0" fontId="0" fillId="0" borderId="0" xfId="0" applyFill="1"/>
    <xf numFmtId="0" fontId="7" fillId="0" borderId="0" xfId="0" applyFont="1" applyFill="1" applyBorder="1" applyProtection="1">
      <protection hidden="1"/>
    </xf>
    <xf numFmtId="0" fontId="7" fillId="0" borderId="0" xfId="0" applyFont="1" applyFill="1" applyBorder="1" applyAlignment="1" applyProtection="1">
      <alignment horizontal="right"/>
      <protection hidden="1"/>
    </xf>
    <xf numFmtId="0" fontId="0" fillId="0" borderId="84" xfId="0" applyBorder="1" applyProtection="1">
      <protection hidden="1"/>
    </xf>
    <xf numFmtId="0" fontId="0" fillId="0" borderId="74" xfId="0" applyBorder="1" applyProtection="1">
      <protection hidden="1"/>
    </xf>
    <xf numFmtId="0" fontId="0" fillId="0" borderId="85" xfId="0" applyBorder="1" applyProtection="1">
      <protection hidden="1"/>
    </xf>
    <xf numFmtId="0" fontId="7" fillId="0" borderId="6" xfId="0" applyFont="1" applyFill="1" applyBorder="1" applyProtection="1">
      <protection hidden="1"/>
    </xf>
    <xf numFmtId="0" fontId="2" fillId="0" borderId="70" xfId="0" applyFont="1" applyFill="1" applyBorder="1" applyAlignment="1" applyProtection="1">
      <alignment vertical="center"/>
      <protection hidden="1"/>
    </xf>
    <xf numFmtId="0" fontId="0" fillId="0" borderId="63" xfId="0" applyFill="1" applyBorder="1" applyAlignment="1" applyProtection="1">
      <alignment vertical="center"/>
      <protection hidden="1"/>
    </xf>
    <xf numFmtId="0" fontId="27" fillId="0" borderId="58" xfId="0" applyFont="1" applyBorder="1" applyProtection="1">
      <protection hidden="1"/>
    </xf>
    <xf numFmtId="0" fontId="25" fillId="0" borderId="83" xfId="0" applyFont="1" applyBorder="1" applyProtection="1">
      <protection hidden="1"/>
    </xf>
    <xf numFmtId="49" fontId="10" fillId="0" borderId="58" xfId="0" applyNumberFormat="1" applyFont="1" applyBorder="1" applyAlignment="1" applyProtection="1">
      <alignment vertical="top" wrapText="1"/>
      <protection hidden="1"/>
    </xf>
    <xf numFmtId="0" fontId="10" fillId="2" borderId="94" xfId="0" applyFont="1" applyFill="1" applyBorder="1" applyAlignment="1" applyProtection="1">
      <protection hidden="1"/>
    </xf>
    <xf numFmtId="0" fontId="26" fillId="2" borderId="83" xfId="0" applyFont="1" applyFill="1" applyBorder="1" applyAlignment="1" applyProtection="1">
      <protection hidden="1"/>
    </xf>
    <xf numFmtId="0" fontId="10" fillId="2" borderId="83" xfId="0" applyFont="1" applyFill="1" applyBorder="1" applyAlignment="1" applyProtection="1">
      <protection hidden="1"/>
    </xf>
    <xf numFmtId="0" fontId="10" fillId="2" borderId="84" xfId="0" applyFont="1" applyFill="1" applyBorder="1" applyAlignment="1" applyProtection="1">
      <protection hidden="1"/>
    </xf>
    <xf numFmtId="49" fontId="10" fillId="0" borderId="91" xfId="0" applyNumberFormat="1" applyFont="1" applyBorder="1" applyAlignment="1" applyProtection="1">
      <alignment vertical="top" wrapText="1"/>
      <protection hidden="1"/>
    </xf>
    <xf numFmtId="0" fontId="10" fillId="2" borderId="95" xfId="0" applyFont="1" applyFill="1" applyBorder="1" applyAlignment="1" applyProtection="1">
      <protection hidden="1"/>
    </xf>
    <xf numFmtId="0" fontId="10" fillId="0" borderId="88" xfId="0" applyFont="1" applyBorder="1" applyAlignment="1" applyProtection="1">
      <alignment horizontal="left"/>
      <protection hidden="1"/>
    </xf>
    <xf numFmtId="0" fontId="10" fillId="0" borderId="92" xfId="0" applyFont="1" applyBorder="1" applyAlignment="1" applyProtection="1">
      <protection hidden="1"/>
    </xf>
    <xf numFmtId="0" fontId="10" fillId="0" borderId="96" xfId="0" applyFont="1" applyBorder="1" applyAlignment="1" applyProtection="1">
      <alignment horizontal="right"/>
      <protection locked="0" hidden="1"/>
    </xf>
    <xf numFmtId="0" fontId="27" fillId="0" borderId="73" xfId="0" applyFont="1" applyBorder="1" applyAlignment="1" applyProtection="1">
      <alignment vertical="center"/>
      <protection hidden="1"/>
    </xf>
    <xf numFmtId="0" fontId="10" fillId="0" borderId="88" xfId="0" applyFont="1" applyBorder="1" applyAlignment="1" applyProtection="1">
      <protection hidden="1"/>
    </xf>
    <xf numFmtId="0" fontId="10" fillId="0" borderId="97" xfId="0" applyFont="1" applyBorder="1" applyAlignment="1" applyProtection="1">
      <alignment vertical="top"/>
      <protection hidden="1"/>
    </xf>
    <xf numFmtId="0" fontId="10" fillId="0" borderId="89" xfId="0" applyFont="1" applyBorder="1" applyAlignment="1" applyProtection="1">
      <alignment vertical="top"/>
      <protection hidden="1"/>
    </xf>
    <xf numFmtId="0" fontId="10" fillId="0" borderId="98" xfId="0" applyFont="1" applyBorder="1" applyAlignment="1" applyProtection="1">
      <alignment vertical="top"/>
      <protection hidden="1"/>
    </xf>
    <xf numFmtId="0" fontId="10" fillId="0" borderId="77" xfId="0" applyFont="1" applyBorder="1" applyAlignment="1" applyProtection="1">
      <alignment vertical="center"/>
      <protection locked="0" hidden="1"/>
    </xf>
    <xf numFmtId="0" fontId="27" fillId="0" borderId="73" xfId="0" applyFont="1" applyBorder="1" applyAlignment="1" applyProtection="1">
      <protection hidden="1"/>
    </xf>
    <xf numFmtId="0" fontId="10" fillId="0" borderId="73" xfId="0" applyFont="1" applyBorder="1" applyAlignment="1" applyProtection="1">
      <alignment vertical="center"/>
      <protection hidden="1"/>
    </xf>
    <xf numFmtId="0" fontId="10" fillId="0" borderId="99" xfId="0" applyFont="1" applyFill="1" applyBorder="1" applyAlignment="1" applyProtection="1">
      <alignment horizontal="center" vertical="center" textRotation="90"/>
      <protection hidden="1"/>
    </xf>
    <xf numFmtId="0" fontId="10" fillId="0" borderId="95" xfId="0" applyFont="1" applyBorder="1" applyAlignment="1" applyProtection="1">
      <protection hidden="1"/>
    </xf>
    <xf numFmtId="0" fontId="10" fillId="0" borderId="73" xfId="0" applyFont="1" applyBorder="1" applyAlignment="1" applyProtection="1">
      <alignment horizontal="left"/>
      <protection hidden="1"/>
    </xf>
    <xf numFmtId="0" fontId="10" fillId="0" borderId="73" xfId="0" applyFont="1" applyBorder="1" applyAlignment="1" applyProtection="1">
      <alignment horizontal="center"/>
      <protection hidden="1"/>
    </xf>
    <xf numFmtId="49" fontId="10" fillId="0" borderId="100" xfId="0" applyNumberFormat="1" applyFont="1" applyBorder="1" applyAlignment="1" applyProtection="1">
      <alignment vertical="top"/>
      <protection hidden="1"/>
    </xf>
    <xf numFmtId="0" fontId="10" fillId="0" borderId="73" xfId="0" applyFont="1" applyBorder="1" applyAlignment="1" applyProtection="1">
      <protection hidden="1"/>
    </xf>
    <xf numFmtId="49" fontId="10" fillId="0" borderId="101" xfId="0" applyNumberFormat="1" applyFont="1" applyBorder="1" applyAlignment="1" applyProtection="1">
      <alignment vertical="top"/>
      <protection hidden="1"/>
    </xf>
    <xf numFmtId="0" fontId="10" fillId="0" borderId="85" xfId="0" applyFont="1" applyBorder="1" applyAlignment="1" applyProtection="1">
      <protection hidden="1"/>
    </xf>
    <xf numFmtId="0" fontId="10" fillId="0" borderId="102" xfId="0" applyFont="1" applyBorder="1" applyAlignment="1" applyProtection="1">
      <protection hidden="1"/>
    </xf>
    <xf numFmtId="0" fontId="0" fillId="0" borderId="75" xfId="0" applyBorder="1" applyProtection="1">
      <protection hidden="1"/>
    </xf>
    <xf numFmtId="0" fontId="10" fillId="0" borderId="86" xfId="0" applyFont="1" applyBorder="1" applyAlignment="1" applyProtection="1">
      <protection hidden="1"/>
    </xf>
    <xf numFmtId="0" fontId="25" fillId="0" borderId="58" xfId="0" applyFont="1" applyBorder="1" applyProtection="1">
      <protection hidden="1"/>
    </xf>
    <xf numFmtId="0" fontId="25" fillId="0" borderId="84" xfId="0" applyFont="1" applyBorder="1" applyProtection="1">
      <protection hidden="1"/>
    </xf>
    <xf numFmtId="0" fontId="25" fillId="2" borderId="58" xfId="0" applyFont="1" applyFill="1" applyBorder="1" applyProtection="1">
      <protection hidden="1"/>
    </xf>
    <xf numFmtId="0" fontId="26" fillId="2" borderId="83" xfId="0" applyFont="1" applyFill="1" applyBorder="1" applyProtection="1">
      <protection hidden="1"/>
    </xf>
    <xf numFmtId="0" fontId="0" fillId="2" borderId="83" xfId="0" applyFill="1" applyBorder="1" applyProtection="1"/>
    <xf numFmtId="0" fontId="25" fillId="2" borderId="103" xfId="0" applyFont="1" applyFill="1" applyBorder="1" applyProtection="1">
      <protection hidden="1"/>
    </xf>
    <xf numFmtId="0" fontId="2" fillId="0" borderId="104" xfId="0" applyFont="1" applyBorder="1" applyAlignment="1" applyProtection="1">
      <alignment vertical="center"/>
      <protection locked="0" hidden="1"/>
    </xf>
    <xf numFmtId="0" fontId="10" fillId="0" borderId="104" xfId="0" applyFont="1" applyBorder="1" applyAlignment="1" applyProtection="1">
      <alignment vertical="center" wrapText="1"/>
      <protection hidden="1"/>
    </xf>
    <xf numFmtId="0" fontId="10" fillId="0" borderId="105" xfId="0" applyFont="1" applyBorder="1" applyAlignment="1" applyProtection="1">
      <alignment vertical="center" wrapText="1"/>
      <protection hidden="1"/>
    </xf>
    <xf numFmtId="0" fontId="25" fillId="0" borderId="106" xfId="0" applyFont="1" applyBorder="1" applyAlignment="1" applyProtection="1">
      <alignment vertical="center"/>
      <protection hidden="1"/>
    </xf>
    <xf numFmtId="0" fontId="25" fillId="2" borderId="73" xfId="0" applyFont="1" applyFill="1" applyBorder="1" applyProtection="1">
      <protection hidden="1"/>
    </xf>
    <xf numFmtId="0" fontId="25" fillId="0" borderId="88" xfId="0" applyFont="1" applyBorder="1" applyAlignment="1" applyProtection="1">
      <alignment vertical="center"/>
      <protection hidden="1"/>
    </xf>
    <xf numFmtId="0" fontId="25" fillId="2" borderId="99" xfId="0" applyFont="1" applyFill="1" applyBorder="1" applyProtection="1">
      <protection hidden="1"/>
    </xf>
    <xf numFmtId="0" fontId="24" fillId="0" borderId="72" xfId="0" applyFont="1" applyBorder="1" applyAlignment="1" applyProtection="1">
      <alignment vertical="center"/>
      <protection hidden="1"/>
    </xf>
    <xf numFmtId="0" fontId="25" fillId="0" borderId="92" xfId="0" applyFont="1" applyBorder="1" applyAlignment="1" applyProtection="1">
      <alignment vertical="center"/>
      <protection hidden="1"/>
    </xf>
    <xf numFmtId="0" fontId="10" fillId="0" borderId="107" xfId="0" applyFont="1" applyBorder="1" applyAlignment="1" applyProtection="1">
      <alignment horizontal="center" vertical="center" wrapText="1"/>
      <protection locked="0" hidden="1"/>
    </xf>
    <xf numFmtId="0" fontId="10" fillId="0" borderId="98" xfId="0" applyFont="1" applyBorder="1" applyAlignment="1" applyProtection="1">
      <alignment horizontal="center" vertical="center" wrapText="1"/>
      <protection locked="0" hidden="1"/>
    </xf>
    <xf numFmtId="0" fontId="10" fillId="0" borderId="77" xfId="0" applyFont="1" applyBorder="1" applyAlignment="1" applyProtection="1">
      <alignment horizontal="center" vertical="center" wrapText="1"/>
      <protection locked="0" hidden="1"/>
    </xf>
    <xf numFmtId="0" fontId="10" fillId="0" borderId="108" xfId="0" applyFont="1" applyBorder="1" applyAlignment="1" applyProtection="1">
      <alignment horizontal="center" vertical="center" wrapText="1"/>
      <protection locked="0" hidden="1"/>
    </xf>
    <xf numFmtId="0" fontId="7" fillId="0" borderId="58" xfId="0" applyFont="1" applyBorder="1" applyProtection="1"/>
    <xf numFmtId="0" fontId="7" fillId="0" borderId="83" xfId="0" applyFont="1" applyBorder="1" applyProtection="1"/>
    <xf numFmtId="49" fontId="7" fillId="0" borderId="91" xfId="0" applyNumberFormat="1" applyFont="1" applyBorder="1" applyProtection="1"/>
    <xf numFmtId="0" fontId="0" fillId="0" borderId="73" xfId="0" applyBorder="1" applyProtection="1"/>
    <xf numFmtId="0" fontId="2" fillId="0" borderId="65" xfId="0" applyFont="1" applyFill="1" applyBorder="1" applyAlignment="1" applyProtection="1">
      <alignment horizontal="center" vertical="center"/>
      <protection hidden="1"/>
    </xf>
    <xf numFmtId="0" fontId="2" fillId="0" borderId="17" xfId="0" applyFont="1" applyBorder="1" applyAlignment="1" applyProtection="1">
      <alignment horizontal="center"/>
      <protection hidden="1"/>
    </xf>
    <xf numFmtId="0" fontId="2" fillId="0" borderId="56" xfId="0" applyFont="1" applyBorder="1" applyAlignment="1" applyProtection="1">
      <alignment horizontal="center"/>
      <protection hidden="1"/>
    </xf>
    <xf numFmtId="0" fontId="2" fillId="0" borderId="29" xfId="0" applyFont="1" applyBorder="1" applyAlignment="1" applyProtection="1">
      <alignment horizontal="center"/>
      <protection hidden="1"/>
    </xf>
    <xf numFmtId="0" fontId="0" fillId="0" borderId="55" xfId="0" applyBorder="1" applyAlignment="1" applyProtection="1">
      <alignment horizontal="center"/>
      <protection hidden="1"/>
    </xf>
    <xf numFmtId="0" fontId="2" fillId="0" borderId="50" xfId="0" applyFont="1" applyBorder="1" applyProtection="1">
      <protection hidden="1"/>
    </xf>
    <xf numFmtId="0" fontId="2" fillId="0" borderId="27" xfId="0" applyFont="1" applyBorder="1" applyProtection="1">
      <protection hidden="1"/>
    </xf>
    <xf numFmtId="0" fontId="2" fillId="0" borderId="7" xfId="0" applyFont="1" applyBorder="1" applyProtection="1">
      <protection hidden="1"/>
    </xf>
    <xf numFmtId="167" fontId="2" fillId="0" borderId="2" xfId="0" applyNumberFormat="1" applyFont="1" applyFill="1" applyBorder="1" applyAlignment="1" applyProtection="1">
      <alignment horizontal="center" vertical="center"/>
      <protection hidden="1"/>
    </xf>
    <xf numFmtId="167" fontId="2" fillId="0" borderId="66" xfId="0" applyNumberFormat="1" applyFont="1" applyFill="1" applyBorder="1" applyAlignment="1" applyProtection="1">
      <alignment horizontal="center" vertical="center"/>
      <protection hidden="1"/>
    </xf>
    <xf numFmtId="164" fontId="2" fillId="0" borderId="67" xfId="0" applyNumberFormat="1" applyFont="1" applyBorder="1" applyAlignment="1" applyProtection="1">
      <alignment horizontal="center" vertical="center"/>
      <protection locked="0" hidden="1"/>
    </xf>
    <xf numFmtId="164" fontId="2" fillId="0" borderId="68" xfId="0" applyNumberFormat="1" applyFont="1" applyBorder="1" applyAlignment="1" applyProtection="1">
      <alignment horizontal="center" vertical="center"/>
      <protection locked="0" hidden="1"/>
    </xf>
    <xf numFmtId="164" fontId="2" fillId="0" borderId="76" xfId="0" applyNumberFormat="1" applyFont="1" applyBorder="1" applyAlignment="1" applyProtection="1">
      <alignment horizontal="center" vertical="center"/>
      <protection locked="0" hidden="1"/>
    </xf>
    <xf numFmtId="164" fontId="2" fillId="0" borderId="77" xfId="0" applyNumberFormat="1" applyFont="1" applyBorder="1" applyAlignment="1" applyProtection="1">
      <alignment horizontal="center" vertical="center"/>
      <protection locked="0" hidden="1"/>
    </xf>
    <xf numFmtId="164" fontId="2" fillId="0" borderId="78" xfId="0" applyNumberFormat="1" applyFont="1" applyBorder="1" applyAlignment="1" applyProtection="1">
      <alignment horizontal="center" vertical="center"/>
      <protection locked="0" hidden="1"/>
    </xf>
    <xf numFmtId="0" fontId="10" fillId="0" borderId="108" xfId="0" applyFont="1" applyBorder="1" applyAlignment="1" applyProtection="1">
      <alignment horizontal="left" vertical="center" wrapText="1" shrinkToFit="1"/>
      <protection locked="0" hidden="1"/>
    </xf>
    <xf numFmtId="0" fontId="10" fillId="0" borderId="109" xfId="0" applyFont="1" applyBorder="1" applyAlignment="1" applyProtection="1">
      <alignment horizontal="left" vertical="center" wrapText="1" shrinkToFit="1"/>
      <protection locked="0" hidden="1"/>
    </xf>
    <xf numFmtId="164" fontId="2" fillId="0" borderId="60" xfId="0" applyNumberFormat="1" applyFont="1" applyBorder="1" applyAlignment="1" applyProtection="1">
      <alignment horizontal="center" vertical="center"/>
      <protection locked="0" hidden="1"/>
    </xf>
    <xf numFmtId="164" fontId="2" fillId="0" borderId="110" xfId="0" applyNumberFormat="1" applyFont="1" applyBorder="1" applyAlignment="1" applyProtection="1">
      <alignment horizontal="center" vertical="center"/>
      <protection locked="0" hidden="1"/>
    </xf>
    <xf numFmtId="164" fontId="2" fillId="0" borderId="111" xfId="0" applyNumberFormat="1" applyFont="1" applyBorder="1" applyAlignment="1" applyProtection="1">
      <alignment horizontal="center" vertical="center"/>
      <protection locked="0" hidden="1"/>
    </xf>
    <xf numFmtId="164" fontId="2" fillId="0" borderId="100" xfId="0" applyNumberFormat="1" applyFont="1" applyBorder="1" applyAlignment="1" applyProtection="1">
      <alignment horizontal="center" vertical="center"/>
      <protection locked="0" hidden="1"/>
    </xf>
    <xf numFmtId="164" fontId="2" fillId="0" borderId="61" xfId="0" applyNumberFormat="1" applyFont="1" applyBorder="1" applyAlignment="1" applyProtection="1">
      <alignment horizontal="center" vertical="center"/>
      <protection locked="0" hidden="1"/>
    </xf>
    <xf numFmtId="164" fontId="2" fillId="0" borderId="64" xfId="0" applyNumberFormat="1" applyFont="1" applyBorder="1" applyAlignment="1" applyProtection="1">
      <alignment horizontal="center" vertical="center"/>
      <protection locked="0" hidden="1"/>
    </xf>
    <xf numFmtId="164" fontId="2" fillId="0" borderId="79" xfId="0" applyNumberFormat="1" applyFont="1" applyBorder="1" applyAlignment="1" applyProtection="1">
      <alignment horizontal="center" vertical="center"/>
      <protection locked="0" hidden="1"/>
    </xf>
    <xf numFmtId="1" fontId="2" fillId="0" borderId="67" xfId="0" applyNumberFormat="1" applyFont="1" applyBorder="1" applyAlignment="1" applyProtection="1">
      <alignment horizontal="center" vertical="center" wrapText="1"/>
      <protection locked="0" hidden="1"/>
    </xf>
    <xf numFmtId="1" fontId="2" fillId="0" borderId="68" xfId="0" applyNumberFormat="1" applyFont="1" applyBorder="1" applyAlignment="1" applyProtection="1">
      <alignment horizontal="center" vertical="center" wrapText="1"/>
      <protection locked="0" hidden="1"/>
    </xf>
    <xf numFmtId="1" fontId="2" fillId="0" borderId="76" xfId="0" applyNumberFormat="1" applyFont="1" applyBorder="1" applyAlignment="1" applyProtection="1">
      <alignment horizontal="center" vertical="center" wrapText="1"/>
      <protection locked="0" hidden="1"/>
    </xf>
    <xf numFmtId="1" fontId="2" fillId="0" borderId="61" xfId="0" applyNumberFormat="1" applyFont="1" applyBorder="1" applyAlignment="1" applyProtection="1">
      <alignment horizontal="center" vertical="center" wrapText="1"/>
      <protection locked="0" hidden="1"/>
    </xf>
    <xf numFmtId="1" fontId="2" fillId="0" borderId="64" xfId="0" applyNumberFormat="1" applyFont="1" applyBorder="1" applyAlignment="1" applyProtection="1">
      <alignment horizontal="center" vertical="center" wrapText="1"/>
      <protection locked="0" hidden="1"/>
    </xf>
    <xf numFmtId="1" fontId="2" fillId="0" borderId="79" xfId="0" applyNumberFormat="1" applyFont="1" applyBorder="1" applyAlignment="1" applyProtection="1">
      <alignment horizontal="center" vertical="center" wrapText="1"/>
      <protection locked="0" hidden="1"/>
    </xf>
    <xf numFmtId="1" fontId="2" fillId="0" borderId="27" xfId="0" applyNumberFormat="1" applyFont="1" applyBorder="1" applyAlignment="1" applyProtection="1">
      <alignment horizontal="center" vertical="center" wrapText="1"/>
      <protection hidden="1"/>
    </xf>
    <xf numFmtId="1" fontId="2" fillId="0" borderId="69" xfId="0" applyNumberFormat="1" applyFont="1" applyBorder="1" applyAlignment="1" applyProtection="1">
      <alignment horizontal="center" vertical="center" wrapText="1"/>
      <protection locked="0" hidden="1"/>
    </xf>
    <xf numFmtId="1" fontId="2" fillId="0" borderId="112" xfId="0" applyNumberFormat="1" applyFont="1" applyBorder="1" applyAlignment="1" applyProtection="1">
      <alignment horizontal="center" vertical="center" wrapText="1"/>
      <protection locked="0" hidden="1"/>
    </xf>
    <xf numFmtId="1" fontId="2" fillId="0" borderId="113" xfId="0" applyNumberFormat="1" applyFont="1" applyBorder="1" applyAlignment="1" applyProtection="1">
      <alignment horizontal="center" vertical="center" wrapText="1"/>
      <protection locked="0" hidden="1"/>
    </xf>
    <xf numFmtId="0" fontId="10" fillId="0" borderId="114" xfId="0" applyFont="1" applyBorder="1" applyAlignment="1" applyProtection="1">
      <alignment horizontal="center" vertical="center" wrapText="1" shrinkToFit="1"/>
      <protection hidden="1"/>
    </xf>
    <xf numFmtId="0" fontId="2" fillId="0" borderId="17" xfId="0" applyFont="1" applyBorder="1" applyAlignment="1" applyProtection="1">
      <alignment horizontal="center" vertical="center" wrapText="1" shrinkToFit="1"/>
      <protection hidden="1"/>
    </xf>
    <xf numFmtId="0" fontId="2" fillId="0" borderId="56" xfId="0" applyFont="1" applyBorder="1" applyAlignment="1" applyProtection="1">
      <alignment horizontal="center" vertical="center" wrapText="1" shrinkToFit="1"/>
      <protection hidden="1"/>
    </xf>
    <xf numFmtId="0" fontId="2" fillId="0" borderId="29" xfId="0" applyFont="1" applyBorder="1" applyAlignment="1" applyProtection="1">
      <alignment horizontal="center" vertical="center" wrapText="1" shrinkToFit="1"/>
      <protection hidden="1"/>
    </xf>
    <xf numFmtId="0" fontId="2" fillId="0" borderId="5" xfId="0" applyFont="1" applyBorder="1" applyAlignment="1" applyProtection="1">
      <alignment horizontal="center" vertical="center" wrapText="1" shrinkToFit="1"/>
      <protection hidden="1"/>
    </xf>
    <xf numFmtId="20" fontId="2" fillId="0" borderId="115" xfId="0" applyNumberFormat="1" applyFont="1" applyBorder="1" applyAlignment="1" applyProtection="1">
      <alignment horizontal="center" vertical="center" wrapText="1" shrinkToFit="1"/>
      <protection locked="0" hidden="1"/>
    </xf>
    <xf numFmtId="20" fontId="2" fillId="0" borderId="116" xfId="0" applyNumberFormat="1" applyFont="1" applyBorder="1" applyAlignment="1" applyProtection="1">
      <alignment horizontal="center" vertical="center" wrapText="1" shrinkToFit="1"/>
      <protection locked="0" hidden="1"/>
    </xf>
    <xf numFmtId="20" fontId="2" fillId="0" borderId="117" xfId="0" applyNumberFormat="1" applyFont="1" applyBorder="1" applyAlignment="1" applyProtection="1">
      <alignment horizontal="center" vertical="center" wrapText="1" shrinkToFit="1"/>
      <protection locked="0" hidden="1"/>
    </xf>
    <xf numFmtId="0" fontId="2" fillId="0" borderId="28" xfId="0" applyNumberFormat="1" applyFont="1" applyBorder="1" applyAlignment="1" applyProtection="1">
      <alignment horizontal="center" vertical="center"/>
      <protection hidden="1"/>
    </xf>
    <xf numFmtId="0" fontId="2" fillId="0" borderId="20" xfId="0" applyNumberFormat="1" applyFont="1" applyBorder="1" applyAlignment="1" applyProtection="1">
      <alignment horizontal="center" vertical="center"/>
      <protection hidden="1"/>
    </xf>
    <xf numFmtId="0" fontId="2" fillId="0" borderId="45" xfId="0" applyNumberFormat="1" applyFont="1" applyBorder="1" applyAlignment="1" applyProtection="1">
      <alignment horizontal="center" vertical="center"/>
      <protection hidden="1"/>
    </xf>
    <xf numFmtId="0" fontId="2" fillId="0" borderId="4" xfId="0" applyFont="1" applyBorder="1" applyAlignment="1" applyProtection="1">
      <alignment horizontal="center" vertical="center" wrapText="1" shrinkToFit="1"/>
      <protection hidden="1"/>
    </xf>
    <xf numFmtId="0" fontId="2" fillId="0" borderId="67" xfId="0" applyNumberFormat="1" applyFont="1" applyBorder="1" applyAlignment="1" applyProtection="1">
      <alignment horizontal="center" vertical="center" wrapText="1" shrinkToFit="1"/>
      <protection locked="0" hidden="1"/>
    </xf>
    <xf numFmtId="0" fontId="2" fillId="0" borderId="68" xfId="0" applyNumberFormat="1" applyFont="1" applyBorder="1" applyAlignment="1" applyProtection="1">
      <alignment horizontal="center" vertical="center" wrapText="1" shrinkToFit="1"/>
      <protection locked="0" hidden="1"/>
    </xf>
    <xf numFmtId="0" fontId="2" fillId="0" borderId="76" xfId="0" applyNumberFormat="1" applyFont="1" applyBorder="1" applyAlignment="1" applyProtection="1">
      <alignment horizontal="center" vertical="center" wrapText="1" shrinkToFit="1"/>
      <protection locked="0" hidden="1"/>
    </xf>
    <xf numFmtId="0" fontId="2" fillId="0" borderId="77" xfId="0" applyNumberFormat="1" applyFont="1" applyBorder="1" applyAlignment="1" applyProtection="1">
      <alignment horizontal="center" vertical="center" wrapText="1" shrinkToFit="1"/>
      <protection locked="0" hidden="1"/>
    </xf>
    <xf numFmtId="0" fontId="2" fillId="0" borderId="78" xfId="0" applyNumberFormat="1" applyFont="1" applyBorder="1" applyAlignment="1" applyProtection="1">
      <alignment horizontal="center" vertical="center" wrapText="1" shrinkToFit="1"/>
      <protection locked="0" hidden="1"/>
    </xf>
    <xf numFmtId="0" fontId="2" fillId="0" borderId="61" xfId="0" applyNumberFormat="1" applyFont="1" applyBorder="1" applyAlignment="1" applyProtection="1">
      <alignment horizontal="center" vertical="center" wrapText="1" shrinkToFit="1"/>
      <protection locked="0" hidden="1"/>
    </xf>
    <xf numFmtId="0" fontId="2" fillId="0" borderId="64" xfId="0" applyNumberFormat="1" applyFont="1" applyBorder="1" applyAlignment="1" applyProtection="1">
      <alignment horizontal="center" vertical="center" wrapText="1" shrinkToFit="1"/>
      <protection locked="0" hidden="1"/>
    </xf>
    <xf numFmtId="0" fontId="2" fillId="0" borderId="79" xfId="0" applyNumberFormat="1" applyFont="1" applyBorder="1" applyAlignment="1" applyProtection="1">
      <alignment horizontal="center" vertical="center" wrapText="1" shrinkToFit="1"/>
      <protection locked="0" hidden="1"/>
    </xf>
    <xf numFmtId="0" fontId="2" fillId="0" borderId="65" xfId="0" applyFont="1" applyFill="1" applyBorder="1" applyAlignment="1" applyProtection="1">
      <protection hidden="1"/>
    </xf>
    <xf numFmtId="0" fontId="2" fillId="0" borderId="82" xfId="0" applyFont="1" applyFill="1" applyBorder="1" applyAlignment="1" applyProtection="1">
      <protection hidden="1"/>
    </xf>
    <xf numFmtId="0" fontId="2" fillId="0" borderId="80" xfId="0" applyNumberFormat="1" applyFont="1" applyFill="1" applyBorder="1" applyAlignment="1" applyProtection="1">
      <protection locked="0" hidden="1"/>
    </xf>
    <xf numFmtId="0" fontId="29" fillId="2" borderId="0" xfId="0" applyFont="1" applyFill="1"/>
    <xf numFmtId="0" fontId="0" fillId="2" borderId="0" xfId="0" applyFill="1"/>
    <xf numFmtId="0" fontId="3" fillId="0" borderId="94" xfId="0" applyFont="1" applyFill="1" applyBorder="1" applyAlignment="1">
      <alignment vertical="center" wrapText="1"/>
    </xf>
    <xf numFmtId="0" fontId="44" fillId="0" borderId="0" xfId="0" applyFont="1" applyAlignment="1" applyProtection="1">
      <alignment horizontal="left" wrapText="1" shrinkToFit="1"/>
      <protection hidden="1"/>
    </xf>
    <xf numFmtId="0" fontId="29" fillId="2" borderId="65" xfId="0" applyFont="1" applyFill="1" applyBorder="1" applyAlignment="1" applyProtection="1">
      <alignment horizontal="left"/>
      <protection hidden="1"/>
    </xf>
    <xf numFmtId="0" fontId="29" fillId="2" borderId="82" xfId="0" applyFont="1" applyFill="1" applyBorder="1" applyAlignment="1" applyProtection="1">
      <alignment horizontal="left"/>
      <protection hidden="1"/>
    </xf>
    <xf numFmtId="0" fontId="29" fillId="2" borderId="81" xfId="0" applyFont="1" applyFill="1" applyBorder="1" applyAlignment="1" applyProtection="1">
      <alignment horizontal="left"/>
      <protection hidden="1"/>
    </xf>
    <xf numFmtId="0" fontId="2" fillId="0" borderId="80" xfId="0" applyFont="1" applyBorder="1" applyAlignment="1" applyProtection="1">
      <alignment wrapText="1" shrinkToFit="1"/>
      <protection hidden="1"/>
    </xf>
    <xf numFmtId="0" fontId="20" fillId="0" borderId="88" xfId="0" applyFont="1" applyFill="1" applyBorder="1" applyAlignment="1" applyProtection="1">
      <alignment wrapText="1" shrinkToFit="1"/>
      <protection hidden="1"/>
    </xf>
    <xf numFmtId="14" fontId="38" fillId="0" borderId="53" xfId="0" applyNumberFormat="1" applyFont="1" applyFill="1" applyBorder="1" applyAlignment="1" applyProtection="1">
      <alignment horizontal="center" vertical="center" wrapText="1" shrinkToFit="1"/>
      <protection locked="0" hidden="1"/>
    </xf>
    <xf numFmtId="0" fontId="2" fillId="0" borderId="115" xfId="0" applyFont="1" applyBorder="1" applyAlignment="1" applyProtection="1">
      <alignment horizontal="center" vertical="center" wrapText="1" shrinkToFit="1"/>
      <protection hidden="1"/>
    </xf>
    <xf numFmtId="0" fontId="2" fillId="0" borderId="116" xfId="0" applyFont="1" applyBorder="1" applyAlignment="1" applyProtection="1">
      <alignment horizontal="center" vertical="center" wrapText="1" shrinkToFit="1"/>
      <protection hidden="1"/>
    </xf>
    <xf numFmtId="0" fontId="10" fillId="0" borderId="53" xfId="0" applyFont="1" applyBorder="1" applyAlignment="1" applyProtection="1">
      <alignment horizontal="center" vertical="center" wrapText="1" shrinkToFit="1"/>
      <protection hidden="1"/>
    </xf>
    <xf numFmtId="20" fontId="2" fillId="0" borderId="118" xfId="0" applyNumberFormat="1" applyFont="1" applyBorder="1" applyAlignment="1" applyProtection="1">
      <alignment horizontal="center" vertical="center" wrapText="1" shrinkToFit="1"/>
      <protection locked="0" hidden="1"/>
    </xf>
    <xf numFmtId="0" fontId="2" fillId="0" borderId="108" xfId="0" applyNumberFormat="1" applyFont="1" applyBorder="1" applyAlignment="1" applyProtection="1">
      <alignment horizontal="center" vertical="center" wrapText="1" shrinkToFit="1"/>
      <protection locked="0" hidden="1"/>
    </xf>
    <xf numFmtId="0" fontId="2" fillId="0" borderId="42" xfId="0" applyNumberFormat="1" applyFont="1" applyBorder="1" applyAlignment="1" applyProtection="1">
      <alignment horizontal="center" vertical="center" wrapText="1" shrinkToFit="1"/>
      <protection locked="0" hidden="1"/>
    </xf>
    <xf numFmtId="0" fontId="2" fillId="0" borderId="109" xfId="0" applyNumberFormat="1" applyFont="1" applyBorder="1" applyAlignment="1" applyProtection="1">
      <alignment horizontal="center" vertical="center" wrapText="1" shrinkToFit="1"/>
      <protection locked="0" hidden="1"/>
    </xf>
    <xf numFmtId="0" fontId="2" fillId="0" borderId="118" xfId="0" applyFont="1" applyBorder="1" applyAlignment="1" applyProtection="1">
      <alignment horizontal="center" vertical="center" wrapText="1" shrinkToFit="1"/>
      <protection hidden="1"/>
    </xf>
    <xf numFmtId="0" fontId="10" fillId="0" borderId="0" xfId="0" applyNumberFormat="1" applyFont="1" applyBorder="1" applyAlignment="1">
      <alignment horizontal="center"/>
    </xf>
    <xf numFmtId="0" fontId="0" fillId="0" borderId="0" xfId="0" applyAlignment="1">
      <alignment wrapText="1"/>
    </xf>
    <xf numFmtId="0" fontId="14" fillId="0" borderId="0" xfId="0" applyFont="1" applyAlignment="1">
      <alignment wrapText="1"/>
    </xf>
    <xf numFmtId="0" fontId="14" fillId="0" borderId="39" xfId="0" applyFont="1" applyBorder="1" applyAlignment="1">
      <alignment horizontal="center" wrapText="1"/>
    </xf>
    <xf numFmtId="0" fontId="14" fillId="0" borderId="19" xfId="0" applyFont="1" applyBorder="1" applyAlignment="1">
      <alignment wrapText="1"/>
    </xf>
    <xf numFmtId="0" fontId="14" fillId="0" borderId="22" xfId="0" applyFont="1" applyBorder="1" applyAlignment="1">
      <alignment wrapText="1"/>
    </xf>
    <xf numFmtId="0" fontId="14" fillId="0" borderId="23" xfId="0" applyFont="1" applyBorder="1" applyAlignment="1">
      <alignment wrapText="1"/>
    </xf>
    <xf numFmtId="49" fontId="14" fillId="0" borderId="21" xfId="0" applyNumberFormat="1" applyFont="1" applyBorder="1" applyAlignment="1">
      <alignment wrapText="1"/>
    </xf>
    <xf numFmtId="0" fontId="10" fillId="0" borderId="71" xfId="0" applyFont="1" applyFill="1" applyBorder="1" applyAlignment="1">
      <alignment vertical="center"/>
    </xf>
    <xf numFmtId="0" fontId="10" fillId="0" borderId="63" xfId="0" applyFont="1" applyFill="1" applyBorder="1"/>
    <xf numFmtId="0" fontId="7" fillId="0" borderId="0" xfId="0" applyFont="1" applyBorder="1" applyProtection="1">
      <protection hidden="1"/>
    </xf>
    <xf numFmtId="0" fontId="27" fillId="0" borderId="0" xfId="0" applyFont="1" applyBorder="1" applyAlignment="1" applyProtection="1">
      <alignment horizontal="center" vertical="center"/>
      <protection hidden="1"/>
    </xf>
    <xf numFmtId="0" fontId="55" fillId="0" borderId="91" xfId="0" applyFont="1" applyBorder="1" applyAlignment="1" applyProtection="1">
      <protection hidden="1"/>
    </xf>
    <xf numFmtId="0" fontId="28" fillId="0" borderId="13" xfId="0" applyFont="1" applyBorder="1" applyAlignment="1" applyProtection="1">
      <alignment vertical="center"/>
      <protection hidden="1"/>
    </xf>
    <xf numFmtId="0" fontId="28" fillId="0" borderId="13" xfId="0" applyFont="1" applyBorder="1" applyAlignment="1" applyProtection="1">
      <alignment horizontal="center" vertical="center"/>
      <protection hidden="1"/>
    </xf>
    <xf numFmtId="0" fontId="10" fillId="0" borderId="92" xfId="0" applyFont="1" applyBorder="1" applyAlignment="1" applyProtection="1">
      <alignment horizontal="center" vertical="center"/>
      <protection hidden="1"/>
    </xf>
    <xf numFmtId="0" fontId="0" fillId="0" borderId="92" xfId="0" applyBorder="1" applyAlignment="1" applyProtection="1">
      <alignment horizontal="center"/>
    </xf>
    <xf numFmtId="0" fontId="0" fillId="0" borderId="88" xfId="0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49" fontId="7" fillId="0" borderId="13" xfId="0" applyNumberFormat="1" applyFont="1" applyBorder="1" applyProtection="1"/>
    <xf numFmtId="0" fontId="2" fillId="0" borderId="0" xfId="0" applyFont="1" applyBorder="1" applyProtection="1"/>
    <xf numFmtId="0" fontId="54" fillId="0" borderId="73" xfId="0" applyFont="1" applyBorder="1" applyProtection="1"/>
    <xf numFmtId="0" fontId="7" fillId="0" borderId="20" xfId="0" applyFont="1" applyBorder="1" applyAlignment="1" applyProtection="1">
      <alignment horizontal="center" wrapText="1"/>
      <protection locked="0" hidden="1"/>
    </xf>
    <xf numFmtId="0" fontId="0" fillId="0" borderId="73" xfId="0" applyBorder="1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0" fillId="0" borderId="0" xfId="0" applyAlignment="1" applyProtection="1"/>
    <xf numFmtId="0" fontId="43" fillId="0" borderId="74" xfId="0" applyFont="1" applyBorder="1" applyAlignment="1" applyProtection="1">
      <alignment horizontal="center" vertical="center"/>
    </xf>
    <xf numFmtId="0" fontId="0" fillId="0" borderId="86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  <protection hidden="1"/>
    </xf>
    <xf numFmtId="0" fontId="59" fillId="0" borderId="0" xfId="0" applyFont="1" applyBorder="1" applyAlignment="1" applyProtection="1">
      <alignment wrapText="1"/>
      <protection locked="0"/>
    </xf>
    <xf numFmtId="0" fontId="59" fillId="0" borderId="0" xfId="0" applyFont="1" applyAlignment="1" applyProtection="1">
      <alignment wrapText="1"/>
      <protection locked="0"/>
    </xf>
    <xf numFmtId="0" fontId="58" fillId="0" borderId="65" xfId="0" applyFont="1" applyBorder="1" applyAlignment="1" applyProtection="1">
      <alignment horizontal="center" vertical="center" wrapText="1"/>
    </xf>
    <xf numFmtId="0" fontId="58" fillId="0" borderId="162" xfId="0" applyFont="1" applyBorder="1" applyAlignment="1" applyProtection="1">
      <alignment vertical="top" wrapText="1"/>
      <protection locked="0"/>
    </xf>
    <xf numFmtId="0" fontId="58" fillId="0" borderId="0" xfId="0" applyFont="1" applyBorder="1" applyAlignment="1" applyProtection="1">
      <alignment vertical="top" wrapText="1"/>
      <protection locked="0"/>
    </xf>
    <xf numFmtId="0" fontId="62" fillId="0" borderId="2" xfId="0" applyFont="1" applyBorder="1" applyAlignment="1" applyProtection="1">
      <alignment horizontal="centerContinuous" vertical="center" wrapText="1"/>
    </xf>
    <xf numFmtId="0" fontId="58" fillId="0" borderId="2" xfId="0" applyNumberFormat="1" applyFont="1" applyBorder="1" applyAlignment="1" applyProtection="1">
      <alignment horizontal="centerContinuous" vertical="center" wrapText="1"/>
    </xf>
    <xf numFmtId="0" fontId="58" fillId="0" borderId="2" xfId="0" applyFont="1" applyBorder="1" applyAlignment="1" applyProtection="1">
      <alignment horizontal="centerContinuous" vertical="center" wrapText="1"/>
    </xf>
    <xf numFmtId="0" fontId="58" fillId="0" borderId="66" xfId="0" applyFont="1" applyFill="1" applyBorder="1" applyAlignment="1" applyProtection="1">
      <alignment horizontal="centerContinuous" vertical="center" wrapText="1"/>
    </xf>
    <xf numFmtId="0" fontId="63" fillId="0" borderId="37" xfId="0" applyFont="1" applyBorder="1" applyAlignment="1" applyProtection="1">
      <alignment horizontal="center" vertical="center" wrapText="1"/>
    </xf>
    <xf numFmtId="0" fontId="58" fillId="0" borderId="37" xfId="0" applyFont="1" applyBorder="1" applyAlignment="1" applyProtection="1">
      <alignment vertical="center" textRotation="90" wrapText="1"/>
    </xf>
    <xf numFmtId="0" fontId="61" fillId="3" borderId="38" xfId="0" applyFont="1" applyFill="1" applyBorder="1" applyAlignment="1" applyProtection="1">
      <alignment vertical="center" textRotation="255" wrapText="1"/>
    </xf>
    <xf numFmtId="0" fontId="58" fillId="0" borderId="37" xfId="0" applyFont="1" applyBorder="1" applyAlignment="1" applyProtection="1">
      <alignment horizontal="center" vertical="center" wrapText="1"/>
    </xf>
    <xf numFmtId="14" fontId="58" fillId="0" borderId="37" xfId="0" applyNumberFormat="1" applyFont="1" applyBorder="1" applyAlignment="1" applyProtection="1">
      <alignment horizontal="center" vertical="center" wrapText="1"/>
    </xf>
    <xf numFmtId="0" fontId="58" fillId="0" borderId="37" xfId="0" applyNumberFormat="1" applyFont="1" applyBorder="1" applyAlignment="1" applyProtection="1">
      <alignment horizontal="center" vertical="center" wrapText="1"/>
    </xf>
    <xf numFmtId="0" fontId="58" fillId="0" borderId="27" xfId="0" applyFont="1" applyBorder="1" applyAlignment="1" applyProtection="1">
      <alignment horizontal="center" vertical="top" wrapText="1"/>
      <protection locked="0"/>
    </xf>
    <xf numFmtId="0" fontId="58" fillId="0" borderId="11" xfId="0" applyFont="1" applyBorder="1" applyAlignment="1" applyProtection="1">
      <alignment horizontal="left" vertical="center" wrapText="1"/>
      <protection locked="0"/>
    </xf>
    <xf numFmtId="0" fontId="58" fillId="0" borderId="27" xfId="0" applyFont="1" applyBorder="1" applyAlignment="1" applyProtection="1">
      <alignment horizontal="centerContinuous" vertical="center" wrapText="1"/>
      <protection locked="0"/>
    </xf>
    <xf numFmtId="0" fontId="58" fillId="0" borderId="0" xfId="0" applyFont="1" applyBorder="1" applyAlignment="1" applyProtection="1">
      <alignment horizontal="center" wrapText="1"/>
      <protection locked="0"/>
    </xf>
    <xf numFmtId="0" fontId="58" fillId="0" borderId="27" xfId="0" applyFont="1" applyBorder="1" applyAlignment="1" applyProtection="1">
      <alignment wrapText="1"/>
      <protection locked="0"/>
    </xf>
    <xf numFmtId="0" fontId="58" fillId="0" borderId="27" xfId="0" applyFont="1" applyBorder="1" applyAlignment="1" applyProtection="1">
      <alignment vertical="top" wrapText="1"/>
      <protection locked="0"/>
    </xf>
    <xf numFmtId="1" fontId="61" fillId="3" borderId="27" xfId="0" applyNumberFormat="1" applyFont="1" applyFill="1" applyBorder="1" applyAlignment="1" applyProtection="1">
      <alignment wrapText="1"/>
    </xf>
    <xf numFmtId="0" fontId="58" fillId="0" borderId="27" xfId="0" applyFont="1" applyBorder="1" applyAlignment="1" applyProtection="1">
      <alignment horizontal="center" wrapText="1"/>
      <protection locked="0"/>
    </xf>
    <xf numFmtId="14" fontId="58" fillId="0" borderId="27" xfId="0" applyNumberFormat="1" applyFont="1" applyBorder="1" applyAlignment="1" applyProtection="1">
      <alignment wrapText="1"/>
      <protection locked="0"/>
    </xf>
    <xf numFmtId="0" fontId="58" fillId="0" borderId="27" xfId="0" applyNumberFormat="1" applyFont="1" applyBorder="1" applyAlignment="1" applyProtection="1">
      <alignment wrapText="1"/>
      <protection locked="0"/>
    </xf>
    <xf numFmtId="0" fontId="61" fillId="3" borderId="27" xfId="0" applyFont="1" applyFill="1" applyBorder="1" applyAlignment="1" applyProtection="1">
      <alignment wrapText="1"/>
    </xf>
    <xf numFmtId="0" fontId="58" fillId="0" borderId="11" xfId="0" applyFont="1" applyBorder="1" applyAlignment="1" applyProtection="1">
      <alignment vertical="top" wrapText="1"/>
      <protection locked="0"/>
    </xf>
    <xf numFmtId="0" fontId="58" fillId="0" borderId="11" xfId="0" applyFont="1" applyBorder="1" applyAlignment="1" applyProtection="1">
      <alignment horizontal="center" vertical="top" wrapText="1"/>
      <protection locked="0"/>
    </xf>
    <xf numFmtId="0" fontId="58" fillId="0" borderId="0" xfId="0" applyFont="1" applyBorder="1" applyAlignment="1" applyProtection="1">
      <alignment horizontal="center" vertical="top" wrapText="1"/>
      <protection locked="0"/>
    </xf>
    <xf numFmtId="0" fontId="58" fillId="3" borderId="27" xfId="0" applyFont="1" applyFill="1" applyBorder="1" applyAlignment="1" applyProtection="1">
      <alignment vertical="top" wrapText="1"/>
      <protection locked="0"/>
    </xf>
    <xf numFmtId="14" fontId="64" fillId="0" borderId="27" xfId="0" applyNumberFormat="1" applyFont="1" applyBorder="1" applyAlignment="1" applyProtection="1">
      <alignment vertical="top" wrapText="1"/>
      <protection locked="0"/>
    </xf>
    <xf numFmtId="49" fontId="58" fillId="0" borderId="69" xfId="0" applyNumberFormat="1" applyFont="1" applyBorder="1" applyAlignment="1" applyProtection="1">
      <alignment vertical="center" wrapText="1"/>
      <protection hidden="1"/>
    </xf>
    <xf numFmtId="0" fontId="10" fillId="0" borderId="73" xfId="0" applyFont="1" applyFill="1" applyBorder="1" applyAlignment="1">
      <alignment vertical="center"/>
    </xf>
    <xf numFmtId="0" fontId="14" fillId="0" borderId="0" xfId="0" applyFont="1" applyBorder="1" applyAlignment="1">
      <alignment horizontal="right"/>
    </xf>
    <xf numFmtId="1" fontId="2" fillId="0" borderId="26" xfId="0" applyNumberFormat="1" applyFont="1" applyBorder="1" applyAlignment="1">
      <alignment horizontal="center"/>
    </xf>
    <xf numFmtId="0" fontId="3" fillId="0" borderId="26" xfId="0" applyFont="1" applyBorder="1"/>
    <xf numFmtId="165" fontId="2" fillId="0" borderId="26" xfId="0" applyNumberFormat="1" applyFont="1" applyBorder="1" applyAlignment="1">
      <alignment horizontal="center"/>
    </xf>
    <xf numFmtId="164" fontId="2" fillId="0" borderId="26" xfId="0" applyNumberFormat="1" applyFont="1" applyBorder="1" applyAlignment="1">
      <alignment horizontal="center"/>
    </xf>
    <xf numFmtId="0" fontId="3" fillId="0" borderId="133" xfId="0" applyFont="1" applyBorder="1"/>
    <xf numFmtId="0" fontId="59" fillId="0" borderId="0" xfId="0" applyFont="1" applyBorder="1"/>
    <xf numFmtId="0" fontId="3" fillId="0" borderId="0" xfId="0" applyFont="1" applyFill="1" applyBorder="1" applyAlignment="1">
      <alignment horizontal="left" vertical="center"/>
    </xf>
    <xf numFmtId="0" fontId="3" fillId="0" borderId="65" xfId="0" applyFont="1" applyFill="1" applyBorder="1" applyAlignment="1">
      <alignment horizontal="center"/>
    </xf>
    <xf numFmtId="0" fontId="59" fillId="0" borderId="70" xfId="0" applyFont="1" applyFill="1" applyBorder="1" applyAlignment="1" applyProtection="1">
      <alignment vertical="center"/>
      <protection hidden="1"/>
    </xf>
    <xf numFmtId="0" fontId="59" fillId="0" borderId="8" xfId="0" applyFont="1" applyFill="1" applyBorder="1" applyAlignment="1" applyProtection="1">
      <alignment vertical="center"/>
      <protection hidden="1"/>
    </xf>
    <xf numFmtId="0" fontId="59" fillId="0" borderId="6" xfId="0" applyFont="1" applyBorder="1" applyProtection="1">
      <protection hidden="1"/>
    </xf>
    <xf numFmtId="0" fontId="59" fillId="0" borderId="63" xfId="0" applyFont="1" applyFill="1" applyBorder="1" applyAlignment="1" applyProtection="1">
      <alignment vertical="center"/>
      <protection hidden="1"/>
    </xf>
    <xf numFmtId="0" fontId="59" fillId="0" borderId="0" xfId="0" applyFont="1"/>
    <xf numFmtId="0" fontId="59" fillId="0" borderId="6" xfId="0" applyFont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6" xfId="0" applyBorder="1" applyAlignment="1" applyProtection="1">
      <alignment vertical="center"/>
      <protection hidden="1"/>
    </xf>
    <xf numFmtId="0" fontId="0" fillId="0" borderId="13" xfId="0" applyBorder="1" applyAlignment="1" applyProtection="1">
      <alignment horizontal="center" vertical="top"/>
      <protection hidden="1"/>
    </xf>
    <xf numFmtId="0" fontId="59" fillId="0" borderId="0" xfId="0" applyFont="1" applyBorder="1" applyProtection="1">
      <protection hidden="1"/>
    </xf>
    <xf numFmtId="0" fontId="59" fillId="0" borderId="1" xfId="0" applyFont="1" applyBorder="1" applyAlignment="1" applyProtection="1">
      <alignment vertical="center"/>
      <protection hidden="1"/>
    </xf>
    <xf numFmtId="0" fontId="59" fillId="0" borderId="19" xfId="0" applyFont="1" applyBorder="1" applyProtection="1">
      <protection hidden="1"/>
    </xf>
    <xf numFmtId="0" fontId="0" fillId="0" borderId="13" xfId="0" applyBorder="1"/>
    <xf numFmtId="0" fontId="14" fillId="0" borderId="13" xfId="0" applyFont="1" applyBorder="1" applyAlignment="1" applyProtection="1">
      <alignment horizontal="right" vertical="center"/>
      <protection hidden="1"/>
    </xf>
    <xf numFmtId="0" fontId="59" fillId="0" borderId="1" xfId="0" applyFont="1" applyBorder="1" applyProtection="1">
      <protection hidden="1"/>
    </xf>
    <xf numFmtId="0" fontId="0" fillId="0" borderId="0" xfId="0" applyFill="1" applyAlignment="1">
      <alignment horizontal="right"/>
    </xf>
    <xf numFmtId="0" fontId="0" fillId="0" borderId="0" xfId="0" applyFill="1" applyBorder="1" applyAlignment="1" applyProtection="1">
      <alignment horizontal="right"/>
      <protection hidden="1"/>
    </xf>
    <xf numFmtId="166" fontId="0" fillId="0" borderId="0" xfId="0" applyNumberFormat="1"/>
    <xf numFmtId="0" fontId="67" fillId="0" borderId="0" xfId="0" applyFont="1"/>
    <xf numFmtId="0" fontId="59" fillId="0" borderId="0" xfId="0" applyFont="1" applyBorder="1" applyAlignment="1" applyProtection="1">
      <alignment vertical="center"/>
      <protection hidden="1"/>
    </xf>
    <xf numFmtId="0" fontId="59" fillId="0" borderId="1" xfId="0" quotePrefix="1" applyFont="1" applyFill="1" applyBorder="1" applyAlignment="1" applyProtection="1">
      <alignment vertical="center"/>
      <protection hidden="1"/>
    </xf>
    <xf numFmtId="0" fontId="59" fillId="0" borderId="24" xfId="0" applyFont="1" applyFill="1" applyBorder="1" applyAlignment="1" applyProtection="1">
      <alignment horizontal="left" vertical="center"/>
      <protection hidden="1"/>
    </xf>
    <xf numFmtId="0" fontId="59" fillId="0" borderId="20" xfId="0" applyFont="1" applyFill="1" applyBorder="1" applyAlignment="1" applyProtection="1">
      <alignment horizontal="left" vertical="center"/>
      <protection hidden="1"/>
    </xf>
    <xf numFmtId="0" fontId="25" fillId="0" borderId="0" xfId="0" applyFont="1" applyBorder="1" applyAlignment="1" applyProtection="1">
      <alignment vertical="center"/>
      <protection hidden="1"/>
    </xf>
    <xf numFmtId="0" fontId="63" fillId="0" borderId="0" xfId="0" applyFont="1" applyBorder="1" applyAlignment="1" applyProtection="1">
      <protection hidden="1"/>
    </xf>
    <xf numFmtId="0" fontId="59" fillId="0" borderId="73" xfId="0" applyFont="1" applyBorder="1" applyProtection="1"/>
    <xf numFmtId="164" fontId="2" fillId="0" borderId="23" xfId="0" applyNumberFormat="1" applyFont="1" applyFill="1" applyBorder="1" applyAlignment="1" applyProtection="1">
      <alignment horizontal="center" vertical="center"/>
      <protection hidden="1"/>
    </xf>
    <xf numFmtId="165" fontId="2" fillId="0" borderId="25" xfId="0" applyNumberFormat="1" applyFont="1" applyFill="1" applyBorder="1" applyAlignment="1" applyProtection="1">
      <alignment horizontal="center" vertical="center"/>
      <protection hidden="1"/>
    </xf>
    <xf numFmtId="2" fontId="2" fillId="0" borderId="2" xfId="0" applyNumberFormat="1" applyFont="1" applyBorder="1" applyAlignment="1" applyProtection="1">
      <alignment horizontal="center" vertical="center"/>
      <protection locked="0" hidden="1"/>
    </xf>
    <xf numFmtId="14" fontId="69" fillId="0" borderId="80" xfId="0" applyNumberFormat="1" applyFont="1" applyFill="1" applyBorder="1" applyAlignment="1" applyProtection="1">
      <alignment horizontal="center" vertical="center" wrapText="1" shrinkToFit="1"/>
      <protection locked="0" hidden="1"/>
    </xf>
    <xf numFmtId="0" fontId="43" fillId="0" borderId="85" xfId="0" applyFont="1" applyBorder="1" applyAlignment="1" applyProtection="1">
      <alignment horizontal="center" vertical="center"/>
    </xf>
    <xf numFmtId="0" fontId="16" fillId="0" borderId="73" xfId="0" applyFont="1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0" borderId="88" xfId="0" applyBorder="1" applyAlignment="1" applyProtection="1">
      <alignment horizontal="center"/>
    </xf>
    <xf numFmtId="0" fontId="0" fillId="0" borderId="0" xfId="0" applyBorder="1" applyAlignment="1" applyProtection="1">
      <alignment vertical="center"/>
      <protection locked="0" hidden="1"/>
    </xf>
    <xf numFmtId="0" fontId="72" fillId="0" borderId="0" xfId="0" applyFont="1" applyAlignment="1" applyProtection="1">
      <alignment horizontal="center" vertical="top" wrapText="1" shrinkToFit="1"/>
      <protection hidden="1"/>
    </xf>
    <xf numFmtId="0" fontId="59" fillId="0" borderId="0" xfId="0" applyFont="1" applyBorder="1" applyAlignment="1" applyProtection="1">
      <alignment vertical="center"/>
    </xf>
    <xf numFmtId="0" fontId="16" fillId="0" borderId="73" xfId="0" applyFont="1" applyBorder="1" applyAlignment="1" applyProtection="1">
      <alignment vertical="center"/>
    </xf>
    <xf numFmtId="0" fontId="0" fillId="0" borderId="1" xfId="0" applyBorder="1" applyAlignment="1" applyProtection="1"/>
    <xf numFmtId="0" fontId="0" fillId="0" borderId="0" xfId="0" applyBorder="1" applyAlignment="1" applyProtection="1">
      <alignment vertical="center" wrapText="1"/>
      <protection locked="0" hidden="1"/>
    </xf>
    <xf numFmtId="0" fontId="0" fillId="0" borderId="0" xfId="0" applyBorder="1" applyAlignment="1" applyProtection="1">
      <alignment vertical="center"/>
    </xf>
    <xf numFmtId="0" fontId="59" fillId="0" borderId="0" xfId="0" applyFont="1" applyBorder="1" applyAlignment="1" applyProtection="1">
      <alignment horizontal="right" vertical="center"/>
    </xf>
    <xf numFmtId="0" fontId="7" fillId="0" borderId="73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0" fillId="0" borderId="73" xfId="0" applyBorder="1" applyAlignment="1" applyProtection="1">
      <alignment vertical="center"/>
    </xf>
    <xf numFmtId="0" fontId="57" fillId="0" borderId="73" xfId="0" applyFont="1" applyBorder="1" applyAlignment="1" applyProtection="1">
      <alignment vertical="center"/>
    </xf>
    <xf numFmtId="0" fontId="0" fillId="0" borderId="31" xfId="0" applyBorder="1" applyAlignment="1" applyProtection="1">
      <alignment vertical="center"/>
      <protection locked="0" hidden="1"/>
    </xf>
    <xf numFmtId="0" fontId="0" fillId="0" borderId="31" xfId="0" applyBorder="1" applyAlignment="1" applyProtection="1">
      <alignment vertical="center"/>
    </xf>
    <xf numFmtId="0" fontId="0" fillId="0" borderId="0" xfId="0" applyBorder="1" applyAlignment="1" applyProtection="1">
      <alignment vertical="center" wrapText="1"/>
      <protection locked="0"/>
    </xf>
    <xf numFmtId="0" fontId="43" fillId="0" borderId="73" xfId="0" applyFont="1" applyBorder="1" applyAlignment="1" applyProtection="1">
      <alignment horizontal="left" vertical="center" wrapText="1"/>
    </xf>
    <xf numFmtId="0" fontId="43" fillId="0" borderId="0" xfId="0" applyFont="1" applyBorder="1" applyAlignment="1" applyProtection="1">
      <alignment horizontal="left" vertical="center" wrapText="1"/>
    </xf>
    <xf numFmtId="0" fontId="43" fillId="0" borderId="88" xfId="0" applyFont="1" applyBorder="1" applyAlignment="1" applyProtection="1">
      <alignment horizontal="left" vertical="center" wrapText="1"/>
    </xf>
    <xf numFmtId="0" fontId="0" fillId="0" borderId="83" xfId="0" applyBorder="1" applyProtection="1"/>
    <xf numFmtId="0" fontId="0" fillId="0" borderId="89" xfId="0" applyBorder="1" applyAlignment="1" applyProtection="1">
      <alignment vertical="top"/>
    </xf>
    <xf numFmtId="0" fontId="0" fillId="0" borderId="1" xfId="0" applyBorder="1" applyAlignment="1" applyProtection="1">
      <alignment vertical="top"/>
    </xf>
    <xf numFmtId="0" fontId="0" fillId="0" borderId="83" xfId="0" applyBorder="1" applyAlignment="1" applyProtection="1"/>
    <xf numFmtId="0" fontId="0" fillId="0" borderId="84" xfId="0" applyBorder="1" applyAlignment="1" applyProtection="1"/>
    <xf numFmtId="0" fontId="7" fillId="0" borderId="26" xfId="0" applyFont="1" applyBorder="1" applyAlignment="1" applyProtection="1">
      <alignment horizontal="center"/>
    </xf>
    <xf numFmtId="0" fontId="7" fillId="0" borderId="23" xfId="0" applyFont="1" applyBorder="1" applyAlignment="1" applyProtection="1">
      <alignment horizontal="center"/>
    </xf>
    <xf numFmtId="0" fontId="0" fillId="0" borderId="62" xfId="0" applyBorder="1" applyAlignment="1" applyProtection="1"/>
    <xf numFmtId="0" fontId="43" fillId="0" borderId="88" xfId="0" applyFont="1" applyBorder="1" applyAlignment="1" applyProtection="1">
      <alignment vertical="center" wrapText="1"/>
    </xf>
    <xf numFmtId="0" fontId="0" fillId="0" borderId="31" xfId="0" applyBorder="1" applyAlignment="1">
      <alignment wrapText="1"/>
    </xf>
    <xf numFmtId="0" fontId="0" fillId="0" borderId="31" xfId="0" applyBorder="1" applyAlignment="1">
      <alignment horizontal="center" vertical="center" wrapText="1"/>
    </xf>
    <xf numFmtId="0" fontId="0" fillId="0" borderId="31" xfId="0" quotePrefix="1" applyBorder="1" applyAlignment="1">
      <alignment horizontal="center" vertical="center" wrapText="1"/>
    </xf>
    <xf numFmtId="0" fontId="76" fillId="0" borderId="0" xfId="0" applyFont="1" applyAlignment="1">
      <alignment vertical="center"/>
    </xf>
    <xf numFmtId="0" fontId="76" fillId="0" borderId="53" xfId="0" applyFont="1" applyBorder="1" applyAlignment="1">
      <alignment vertical="center" wrapText="1"/>
    </xf>
    <xf numFmtId="0" fontId="73" fillId="0" borderId="174" xfId="0" applyFont="1" applyBorder="1" applyAlignment="1">
      <alignment vertical="center" wrapText="1"/>
    </xf>
    <xf numFmtId="0" fontId="76" fillId="0" borderId="174" xfId="0" applyFont="1" applyBorder="1" applyAlignment="1">
      <alignment vertical="center" wrapText="1"/>
    </xf>
    <xf numFmtId="0" fontId="73" fillId="0" borderId="175" xfId="0" applyFont="1" applyBorder="1" applyAlignment="1">
      <alignment vertical="center" wrapText="1"/>
    </xf>
    <xf numFmtId="0" fontId="76" fillId="0" borderId="175" xfId="0" applyFont="1" applyBorder="1" applyAlignment="1">
      <alignment vertical="center" wrapText="1"/>
    </xf>
    <xf numFmtId="0" fontId="77" fillId="0" borderId="3" xfId="0" applyFont="1" applyBorder="1" applyAlignment="1">
      <alignment vertical="center" wrapText="1"/>
    </xf>
    <xf numFmtId="0" fontId="76" fillId="0" borderId="4" xfId="0" applyFont="1" applyBorder="1" applyAlignment="1">
      <alignment vertical="center" wrapText="1"/>
    </xf>
    <xf numFmtId="0" fontId="76" fillId="0" borderId="5" xfId="0" applyFont="1" applyBorder="1" applyAlignment="1">
      <alignment vertical="center" wrapText="1"/>
    </xf>
    <xf numFmtId="0" fontId="76" fillId="0" borderId="6" xfId="0" applyFont="1" applyBorder="1" applyAlignment="1">
      <alignment vertical="center" wrapText="1"/>
    </xf>
    <xf numFmtId="0" fontId="76" fillId="0" borderId="7" xfId="0" applyFont="1" applyBorder="1" applyAlignment="1">
      <alignment vertical="center" wrapText="1"/>
    </xf>
    <xf numFmtId="0" fontId="76" fillId="0" borderId="8" xfId="0" applyFont="1" applyBorder="1" applyAlignment="1">
      <alignment vertical="center" wrapText="1"/>
    </xf>
    <xf numFmtId="0" fontId="76" fillId="0" borderId="36" xfId="0" applyFont="1" applyBorder="1" applyAlignment="1">
      <alignment vertical="center" wrapText="1"/>
    </xf>
    <xf numFmtId="0" fontId="76" fillId="0" borderId="135" xfId="0" applyFont="1" applyBorder="1" applyAlignment="1">
      <alignment vertical="center" wrapText="1"/>
    </xf>
    <xf numFmtId="0" fontId="76" fillId="0" borderId="10" xfId="0" applyFont="1" applyBorder="1" applyAlignment="1">
      <alignment vertical="center" wrapText="1"/>
    </xf>
    <xf numFmtId="0" fontId="77" fillId="0" borderId="0" xfId="0" applyFont="1" applyAlignment="1">
      <alignment vertical="center"/>
    </xf>
    <xf numFmtId="0" fontId="78" fillId="0" borderId="5" xfId="0" applyFont="1" applyBorder="1" applyAlignment="1">
      <alignment vertical="center" wrapText="1"/>
    </xf>
    <xf numFmtId="0" fontId="78" fillId="0" borderId="7" xfId="0" applyFont="1" applyBorder="1" applyAlignment="1">
      <alignment vertical="center" wrapText="1"/>
    </xf>
    <xf numFmtId="0" fontId="78" fillId="0" borderId="10" xfId="0" applyFont="1" applyBorder="1" applyAlignment="1">
      <alignment vertical="center" wrapText="1"/>
    </xf>
    <xf numFmtId="0" fontId="78" fillId="0" borderId="135" xfId="0" applyFont="1" applyBorder="1" applyAlignment="1">
      <alignment vertical="center" wrapText="1"/>
    </xf>
    <xf numFmtId="0" fontId="78" fillId="0" borderId="174" xfId="0" applyFont="1" applyBorder="1" applyAlignment="1">
      <alignment vertical="center" wrapText="1"/>
    </xf>
    <xf numFmtId="0" fontId="80" fillId="0" borderId="0" xfId="0" applyFont="1" applyAlignment="1">
      <alignment vertical="center"/>
    </xf>
    <xf numFmtId="0" fontId="78" fillId="0" borderId="53" xfId="0" applyFont="1" applyBorder="1" applyAlignment="1">
      <alignment vertical="center" wrapText="1"/>
    </xf>
    <xf numFmtId="0" fontId="76" fillId="0" borderId="36" xfId="0" applyFont="1" applyBorder="1" applyAlignment="1">
      <alignment horizontal="left" vertical="center" wrapText="1"/>
    </xf>
    <xf numFmtId="0" fontId="76" fillId="0" borderId="174" xfId="0" quotePrefix="1" applyFont="1" applyBorder="1" applyAlignment="1">
      <alignment vertical="center" wrapText="1"/>
    </xf>
    <xf numFmtId="0" fontId="76" fillId="0" borderId="9" xfId="0" applyFont="1" applyBorder="1" applyAlignment="1">
      <alignment vertical="center" wrapText="1"/>
    </xf>
    <xf numFmtId="0" fontId="76" fillId="0" borderId="0" xfId="0" applyFont="1" applyBorder="1" applyAlignment="1">
      <alignment vertical="center" wrapText="1"/>
    </xf>
    <xf numFmtId="0" fontId="73" fillId="0" borderId="0" xfId="0" applyFont="1" applyBorder="1" applyAlignment="1">
      <alignment vertical="center" wrapText="1"/>
    </xf>
    <xf numFmtId="0" fontId="77" fillId="0" borderId="36" xfId="0" applyFont="1" applyBorder="1" applyAlignment="1">
      <alignment vertical="center" wrapText="1"/>
    </xf>
    <xf numFmtId="0" fontId="77" fillId="0" borderId="36" xfId="0" applyFont="1" applyBorder="1" applyAlignment="1">
      <alignment horizontal="left" vertical="center" wrapText="1"/>
    </xf>
    <xf numFmtId="0" fontId="77" fillId="0" borderId="53" xfId="0" applyFont="1" applyBorder="1" applyAlignment="1">
      <alignment vertical="center" wrapText="1"/>
    </xf>
    <xf numFmtId="0" fontId="76" fillId="0" borderId="175" xfId="0" quotePrefix="1" applyFont="1" applyBorder="1" applyAlignment="1">
      <alignment vertical="center" wrapText="1"/>
    </xf>
    <xf numFmtId="0" fontId="76" fillId="0" borderId="53" xfId="0" applyFont="1" applyBorder="1" applyAlignment="1">
      <alignment horizontal="left" vertical="center" wrapText="1"/>
    </xf>
    <xf numFmtId="0" fontId="76" fillId="0" borderId="174" xfId="0" applyFont="1" applyBorder="1" applyAlignment="1">
      <alignment horizontal="left" vertical="center" wrapText="1"/>
    </xf>
    <xf numFmtId="0" fontId="76" fillId="0" borderId="175" xfId="0" applyFont="1" applyBorder="1" applyAlignment="1">
      <alignment horizontal="left" vertical="center" wrapText="1"/>
    </xf>
    <xf numFmtId="0" fontId="79" fillId="0" borderId="0" xfId="0" applyFont="1" applyBorder="1" applyAlignment="1">
      <alignment horizontal="center" vertical="center" wrapText="1"/>
    </xf>
    <xf numFmtId="0" fontId="75" fillId="5" borderId="134" xfId="0" applyFont="1" applyFill="1" applyBorder="1" applyAlignment="1">
      <alignment vertical="center" wrapText="1"/>
    </xf>
    <xf numFmtId="0" fontId="75" fillId="5" borderId="135" xfId="0" applyFont="1" applyFill="1" applyBorder="1" applyAlignment="1">
      <alignment vertical="center" wrapText="1"/>
    </xf>
    <xf numFmtId="0" fontId="78" fillId="0" borderId="175" xfId="0" applyFont="1" applyBorder="1" applyAlignment="1">
      <alignment vertical="center" wrapText="1"/>
    </xf>
    <xf numFmtId="0" fontId="80" fillId="0" borderId="135" xfId="0" applyFont="1" applyBorder="1" applyAlignment="1">
      <alignment vertical="center" wrapText="1"/>
    </xf>
    <xf numFmtId="0" fontId="80" fillId="0" borderId="36" xfId="0" applyFont="1" applyBorder="1" applyAlignment="1">
      <alignment vertical="center" wrapText="1"/>
    </xf>
    <xf numFmtId="0" fontId="78" fillId="0" borderId="174" xfId="0" applyFont="1" applyBorder="1" applyAlignment="1">
      <alignment horizontal="left" vertical="center" wrapText="1"/>
    </xf>
    <xf numFmtId="0" fontId="80" fillId="0" borderId="7" xfId="0" applyFont="1" applyBorder="1" applyAlignment="1">
      <alignment horizontal="left" vertical="center" wrapText="1"/>
    </xf>
    <xf numFmtId="0" fontId="78" fillId="0" borderId="7" xfId="0" applyFont="1" applyBorder="1" applyAlignment="1">
      <alignment horizontal="left" vertical="center" wrapText="1"/>
    </xf>
    <xf numFmtId="0" fontId="78" fillId="0" borderId="175" xfId="0" applyFont="1" applyBorder="1" applyAlignment="1">
      <alignment horizontal="left" vertical="center" wrapText="1"/>
    </xf>
    <xf numFmtId="0" fontId="78" fillId="0" borderId="10" xfId="0" applyFont="1" applyBorder="1" applyAlignment="1">
      <alignment horizontal="left" vertical="center" wrapText="1"/>
    </xf>
    <xf numFmtId="0" fontId="81" fillId="5" borderId="135" xfId="0" applyFont="1" applyFill="1" applyBorder="1" applyAlignment="1">
      <alignment vertical="center" wrapText="1"/>
    </xf>
    <xf numFmtId="0" fontId="78" fillId="0" borderId="4" xfId="0" applyFont="1" applyBorder="1" applyAlignment="1">
      <alignment vertical="center" wrapText="1"/>
    </xf>
    <xf numFmtId="0" fontId="78" fillId="0" borderId="0" xfId="0" applyFont="1" applyBorder="1" applyAlignment="1">
      <alignment vertical="center" wrapText="1"/>
    </xf>
    <xf numFmtId="0" fontId="78" fillId="0" borderId="9" xfId="0" applyFont="1" applyBorder="1" applyAlignment="1">
      <alignment vertical="center" wrapText="1"/>
    </xf>
    <xf numFmtId="0" fontId="81" fillId="5" borderId="36" xfId="0" applyFont="1" applyFill="1" applyBorder="1" applyAlignment="1">
      <alignment vertical="center" wrapText="1"/>
    </xf>
    <xf numFmtId="0" fontId="75" fillId="5" borderId="36" xfId="0" applyFont="1" applyFill="1" applyBorder="1" applyAlignment="1">
      <alignment vertical="center" wrapText="1"/>
    </xf>
    <xf numFmtId="0" fontId="0" fillId="0" borderId="6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73" fillId="0" borderId="53" xfId="0" applyFont="1" applyBorder="1" applyAlignment="1">
      <alignment vertical="center" wrapText="1"/>
    </xf>
    <xf numFmtId="0" fontId="59" fillId="0" borderId="3" xfId="0" applyFont="1" applyBorder="1" applyProtection="1">
      <protection hidden="1"/>
    </xf>
    <xf numFmtId="0" fontId="59" fillId="0" borderId="53" xfId="0" applyFont="1" applyBorder="1" applyProtection="1">
      <protection hidden="1"/>
    </xf>
    <xf numFmtId="0" fontId="59" fillId="0" borderId="174" xfId="0" applyFont="1" applyBorder="1" applyProtection="1">
      <protection hidden="1"/>
    </xf>
    <xf numFmtId="0" fontId="59" fillId="0" borderId="174" xfId="0" applyFont="1" applyBorder="1" applyAlignment="1" applyProtection="1">
      <alignment wrapText="1"/>
      <protection hidden="1"/>
    </xf>
    <xf numFmtId="0" fontId="0" fillId="0" borderId="175" xfId="0" applyBorder="1" applyProtection="1">
      <protection hidden="1"/>
    </xf>
    <xf numFmtId="0" fontId="0" fillId="0" borderId="53" xfId="0" applyBorder="1" applyProtection="1">
      <protection hidden="1"/>
    </xf>
    <xf numFmtId="0" fontId="0" fillId="0" borderId="174" xfId="0" applyBorder="1" applyProtection="1">
      <protection hidden="1"/>
    </xf>
    <xf numFmtId="0" fontId="59" fillId="0" borderId="8" xfId="0" applyFont="1" applyBorder="1" applyProtection="1">
      <protection hidden="1"/>
    </xf>
    <xf numFmtId="0" fontId="14" fillId="0" borderId="10" xfId="0" applyFont="1" applyBorder="1" applyAlignment="1">
      <alignment wrapText="1"/>
    </xf>
    <xf numFmtId="0" fontId="14" fillId="0" borderId="7" xfId="0" applyFont="1" applyBorder="1" applyAlignment="1">
      <alignment horizontal="left" wrapText="1"/>
    </xf>
    <xf numFmtId="0" fontId="77" fillId="0" borderId="114" xfId="0" applyFont="1" applyBorder="1" applyAlignment="1">
      <alignment vertical="center" wrapText="1"/>
    </xf>
    <xf numFmtId="0" fontId="74" fillId="0" borderId="36" xfId="0" applyFont="1" applyBorder="1" applyAlignment="1">
      <alignment vertical="center" wrapText="1"/>
    </xf>
    <xf numFmtId="0" fontId="14" fillId="0" borderId="5" xfId="0" applyFont="1" applyBorder="1" applyAlignment="1">
      <alignment wrapText="1"/>
    </xf>
    <xf numFmtId="0" fontId="0" fillId="0" borderId="39" xfId="0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16" fillId="0" borderId="39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left" wrapText="1"/>
    </xf>
    <xf numFmtId="0" fontId="14" fillId="0" borderId="26" xfId="0" applyFont="1" applyBorder="1" applyAlignment="1">
      <alignment horizontal="left" wrapText="1"/>
    </xf>
    <xf numFmtId="0" fontId="7" fillId="0" borderId="0" xfId="0" applyFont="1" applyAlignment="1">
      <alignment horizont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wrapText="1"/>
    </xf>
    <xf numFmtId="0" fontId="2" fillId="0" borderId="58" xfId="0" applyFont="1" applyFill="1" applyBorder="1" applyAlignment="1" applyProtection="1">
      <alignment horizontal="center" vertical="center"/>
      <protection hidden="1"/>
    </xf>
    <xf numFmtId="0" fontId="2" fillId="0" borderId="73" xfId="0" applyFont="1" applyFill="1" applyBorder="1" applyAlignment="1" applyProtection="1">
      <alignment horizontal="center" vertical="center"/>
      <protection hidden="1"/>
    </xf>
    <xf numFmtId="0" fontId="2" fillId="0" borderId="94" xfId="0" applyFont="1" applyFill="1" applyBorder="1" applyAlignment="1" applyProtection="1">
      <alignment horizontal="center" vertical="center"/>
      <protection locked="0" hidden="1"/>
    </xf>
    <xf numFmtId="0" fontId="2" fillId="0" borderId="84" xfId="0" applyFont="1" applyFill="1" applyBorder="1" applyAlignment="1" applyProtection="1">
      <alignment horizontal="center" vertical="center"/>
      <protection locked="0" hidden="1"/>
    </xf>
    <xf numFmtId="0" fontId="2" fillId="0" borderId="11" xfId="0" applyFont="1" applyFill="1" applyBorder="1" applyAlignment="1" applyProtection="1">
      <alignment horizontal="center" vertical="center"/>
      <protection locked="0" hidden="1"/>
    </xf>
    <xf numFmtId="0" fontId="2" fillId="0" borderId="88" xfId="0" applyFont="1" applyFill="1" applyBorder="1" applyAlignment="1" applyProtection="1">
      <alignment horizontal="center" vertical="center"/>
      <protection locked="0" hidden="1"/>
    </xf>
    <xf numFmtId="0" fontId="9" fillId="0" borderId="94" xfId="0" applyFont="1" applyFill="1" applyBorder="1" applyAlignment="1" applyProtection="1">
      <alignment horizontal="center" vertical="center" wrapText="1"/>
      <protection locked="0" hidden="1"/>
    </xf>
    <xf numFmtId="0" fontId="9" fillId="0" borderId="83" xfId="0" applyFont="1" applyFill="1" applyBorder="1" applyAlignment="1" applyProtection="1">
      <alignment horizontal="center" vertical="center" wrapText="1"/>
      <protection locked="0" hidden="1"/>
    </xf>
    <xf numFmtId="0" fontId="9" fillId="0" borderId="84" xfId="0" applyFont="1" applyFill="1" applyBorder="1" applyAlignment="1" applyProtection="1">
      <alignment horizontal="center" vertical="center" wrapText="1"/>
      <protection locked="0" hidden="1"/>
    </xf>
    <xf numFmtId="0" fontId="9" fillId="0" borderId="11" xfId="0" applyFont="1" applyFill="1" applyBorder="1" applyAlignment="1" applyProtection="1">
      <alignment horizontal="center" vertical="center" wrapText="1"/>
      <protection locked="0" hidden="1"/>
    </xf>
    <xf numFmtId="0" fontId="9" fillId="0" borderId="0" xfId="0" applyFont="1" applyFill="1" applyBorder="1" applyAlignment="1" applyProtection="1">
      <alignment horizontal="center" vertical="center" wrapText="1"/>
      <protection locked="0" hidden="1"/>
    </xf>
    <xf numFmtId="0" fontId="9" fillId="0" borderId="88" xfId="0" applyFont="1" applyFill="1" applyBorder="1" applyAlignment="1" applyProtection="1">
      <alignment horizontal="center" vertical="center" wrapText="1"/>
      <protection locked="0" hidden="1"/>
    </xf>
    <xf numFmtId="0" fontId="2" fillId="0" borderId="58" xfId="0" applyFont="1" applyFill="1" applyBorder="1" applyAlignment="1" applyProtection="1">
      <alignment horizontal="left" vertical="center"/>
      <protection hidden="1"/>
    </xf>
    <xf numFmtId="0" fontId="2" fillId="0" borderId="59" xfId="0" applyFont="1" applyFill="1" applyBorder="1" applyAlignment="1" applyProtection="1">
      <alignment horizontal="left" vertical="center"/>
      <protection hidden="1"/>
    </xf>
    <xf numFmtId="0" fontId="2" fillId="0" borderId="89" xfId="0" applyFont="1" applyFill="1" applyBorder="1" applyAlignment="1" applyProtection="1">
      <alignment horizontal="left" vertical="center"/>
      <protection hidden="1"/>
    </xf>
    <xf numFmtId="0" fontId="2" fillId="0" borderId="23" xfId="0" applyFont="1" applyFill="1" applyBorder="1" applyAlignment="1" applyProtection="1">
      <alignment horizontal="left" vertical="center"/>
      <protection hidden="1"/>
    </xf>
    <xf numFmtId="0" fontId="2" fillId="0" borderId="94" xfId="0" applyFont="1" applyFill="1" applyBorder="1" applyAlignment="1" applyProtection="1">
      <alignment horizontal="left" vertical="center" wrapText="1"/>
      <protection locked="0" hidden="1"/>
    </xf>
    <xf numFmtId="0" fontId="2" fillId="0" borderId="83" xfId="0" applyFont="1" applyFill="1" applyBorder="1" applyAlignment="1" applyProtection="1">
      <alignment horizontal="left" vertical="center" wrapText="1"/>
      <protection locked="0" hidden="1"/>
    </xf>
    <xf numFmtId="0" fontId="2" fillId="0" borderId="84" xfId="0" applyFont="1" applyFill="1" applyBorder="1" applyAlignment="1" applyProtection="1">
      <alignment horizontal="left" vertical="center" wrapText="1"/>
      <protection locked="0" hidden="1"/>
    </xf>
    <xf numFmtId="0" fontId="2" fillId="0" borderId="22" xfId="0" applyFont="1" applyFill="1" applyBorder="1" applyAlignment="1" applyProtection="1">
      <alignment horizontal="left" vertical="center" wrapText="1"/>
      <protection locked="0" hidden="1"/>
    </xf>
    <xf numFmtId="0" fontId="2" fillId="0" borderId="1" xfId="0" applyFont="1" applyFill="1" applyBorder="1" applyAlignment="1" applyProtection="1">
      <alignment horizontal="left" vertical="center" wrapText="1"/>
      <protection locked="0" hidden="1"/>
    </xf>
    <xf numFmtId="0" fontId="2" fillId="0" borderId="96" xfId="0" applyFont="1" applyFill="1" applyBorder="1" applyAlignment="1" applyProtection="1">
      <alignment horizontal="left" vertical="center" wrapText="1"/>
      <protection locked="0" hidden="1"/>
    </xf>
    <xf numFmtId="0" fontId="2" fillId="0" borderId="73" xfId="0" applyFont="1" applyFill="1" applyBorder="1" applyAlignment="1" applyProtection="1">
      <alignment horizontal="left" vertical="center" wrapText="1"/>
      <protection hidden="1"/>
    </xf>
    <xf numFmtId="0" fontId="2" fillId="0" borderId="26" xfId="0" applyFont="1" applyFill="1" applyBorder="1" applyAlignment="1" applyProtection="1">
      <alignment horizontal="left" vertical="center" wrapText="1"/>
      <protection hidden="1"/>
    </xf>
    <xf numFmtId="0" fontId="2" fillId="0" borderId="11" xfId="0" applyFont="1" applyFill="1" applyBorder="1" applyAlignment="1" applyProtection="1">
      <alignment horizontal="left" vertical="center" wrapText="1"/>
      <protection locked="0" hidden="1"/>
    </xf>
    <xf numFmtId="0" fontId="2" fillId="0" borderId="0" xfId="0" applyFont="1" applyFill="1" applyBorder="1" applyAlignment="1" applyProtection="1">
      <alignment horizontal="left" vertical="center" wrapText="1"/>
      <protection locked="0" hidden="1"/>
    </xf>
    <xf numFmtId="0" fontId="2" fillId="0" borderId="88" xfId="0" applyFont="1" applyFill="1" applyBorder="1" applyAlignment="1" applyProtection="1">
      <alignment horizontal="left" vertical="center" wrapText="1"/>
      <protection locked="0" hidden="1"/>
    </xf>
    <xf numFmtId="0" fontId="2" fillId="0" borderId="91" xfId="0" applyFont="1" applyFill="1" applyBorder="1" applyAlignment="1" applyProtection="1">
      <alignment horizontal="left" vertical="center" wrapText="1"/>
      <protection hidden="1"/>
    </xf>
    <xf numFmtId="0" fontId="2" fillId="0" borderId="21" xfId="0" applyFont="1" applyFill="1" applyBorder="1" applyAlignment="1" applyProtection="1">
      <alignment horizontal="left" vertical="center" wrapText="1"/>
      <protection hidden="1"/>
    </xf>
    <xf numFmtId="0" fontId="2" fillId="0" borderId="89" xfId="0" applyFont="1" applyFill="1" applyBorder="1" applyAlignment="1" applyProtection="1">
      <alignment horizontal="left" vertical="center" wrapText="1"/>
      <protection hidden="1"/>
    </xf>
    <xf numFmtId="0" fontId="2" fillId="0" borderId="23" xfId="0" applyFont="1" applyFill="1" applyBorder="1" applyAlignment="1" applyProtection="1">
      <alignment horizontal="left" vertical="center" wrapText="1"/>
      <protection hidden="1"/>
    </xf>
    <xf numFmtId="49" fontId="7" fillId="0" borderId="58" xfId="0" applyNumberFormat="1" applyFont="1" applyFill="1" applyBorder="1" applyAlignment="1" applyProtection="1">
      <alignment horizontal="left" vertical="center" wrapText="1"/>
      <protection hidden="1"/>
    </xf>
    <xf numFmtId="49" fontId="7" fillId="0" borderId="59" xfId="0" applyNumberFormat="1" applyFont="1" applyFill="1" applyBorder="1" applyAlignment="1" applyProtection="1">
      <alignment horizontal="left" vertical="center" wrapText="1"/>
      <protection hidden="1"/>
    </xf>
    <xf numFmtId="49" fontId="7" fillId="0" borderId="89" xfId="0" applyNumberFormat="1" applyFont="1" applyFill="1" applyBorder="1" applyAlignment="1" applyProtection="1">
      <alignment horizontal="left" vertical="center" wrapText="1"/>
      <protection hidden="1"/>
    </xf>
    <xf numFmtId="49" fontId="7" fillId="0" borderId="23" xfId="0" applyNumberFormat="1" applyFont="1" applyFill="1" applyBorder="1" applyAlignment="1" applyProtection="1">
      <alignment horizontal="left" vertical="center" wrapText="1"/>
      <protection hidden="1"/>
    </xf>
    <xf numFmtId="0" fontId="2" fillId="0" borderId="19" xfId="0" applyFont="1" applyFill="1" applyBorder="1" applyAlignment="1" applyProtection="1">
      <alignment horizontal="left" vertical="center" wrapText="1"/>
      <protection locked="0" hidden="1"/>
    </xf>
    <xf numFmtId="0" fontId="2" fillId="0" borderId="13" xfId="0" applyFont="1" applyFill="1" applyBorder="1" applyAlignment="1" applyProtection="1">
      <alignment horizontal="left" vertical="center" wrapText="1"/>
      <protection locked="0" hidden="1"/>
    </xf>
    <xf numFmtId="0" fontId="2" fillId="0" borderId="92" xfId="0" applyFont="1" applyFill="1" applyBorder="1" applyAlignment="1" applyProtection="1">
      <alignment horizontal="left" vertical="center" wrapText="1"/>
      <protection locked="0" hidden="1"/>
    </xf>
    <xf numFmtId="0" fontId="2" fillId="0" borderId="91" xfId="0" applyFont="1" applyFill="1" applyBorder="1" applyAlignment="1" applyProtection="1">
      <alignment horizontal="left" vertical="center"/>
      <protection hidden="1"/>
    </xf>
    <xf numFmtId="0" fontId="2" fillId="0" borderId="21" xfId="0" applyFont="1" applyFill="1" applyBorder="1" applyAlignment="1" applyProtection="1">
      <alignment horizontal="left" vertical="center"/>
      <protection hidden="1"/>
    </xf>
    <xf numFmtId="0" fontId="0" fillId="0" borderId="2" xfId="0" applyBorder="1" applyAlignment="1" applyProtection="1">
      <alignment horizontal="center" vertical="center" wrapText="1"/>
      <protection locked="0" hidden="1"/>
    </xf>
    <xf numFmtId="0" fontId="0" fillId="0" borderId="110" xfId="0" applyBorder="1" applyAlignment="1" applyProtection="1">
      <alignment horizontal="center" vertical="center" wrapText="1"/>
      <protection locked="0" hidden="1"/>
    </xf>
    <xf numFmtId="0" fontId="0" fillId="0" borderId="31" xfId="0" applyBorder="1" applyAlignment="1" applyProtection="1">
      <alignment horizontal="center" vertical="center" wrapText="1"/>
      <protection locked="0" hidden="1"/>
    </xf>
    <xf numFmtId="0" fontId="0" fillId="0" borderId="78" xfId="0" applyBorder="1" applyAlignment="1" applyProtection="1">
      <alignment horizontal="center" vertical="center" wrapText="1"/>
      <protection locked="0" hidden="1"/>
    </xf>
    <xf numFmtId="0" fontId="2" fillId="0" borderId="74" xfId="0" applyFont="1" applyFill="1" applyBorder="1" applyAlignment="1" applyProtection="1">
      <alignment horizontal="left" vertical="center" wrapText="1"/>
      <protection hidden="1"/>
    </xf>
    <xf numFmtId="0" fontId="2" fillId="0" borderId="124" xfId="0" applyFont="1" applyFill="1" applyBorder="1" applyAlignment="1" applyProtection="1">
      <alignment horizontal="left" vertical="center" wrapText="1"/>
      <protection hidden="1"/>
    </xf>
    <xf numFmtId="0" fontId="2" fillId="0" borderId="93" xfId="0" applyFont="1" applyFill="1" applyBorder="1" applyAlignment="1" applyProtection="1">
      <alignment horizontal="left" vertical="center" wrapText="1"/>
      <protection locked="0" hidden="1"/>
    </xf>
    <xf numFmtId="0" fontId="2" fillId="0" borderId="85" xfId="0" applyFont="1" applyFill="1" applyBorder="1" applyAlignment="1" applyProtection="1">
      <alignment horizontal="left" vertical="center" wrapText="1"/>
      <protection locked="0" hidden="1"/>
    </xf>
    <xf numFmtId="0" fontId="2" fillId="0" borderId="86" xfId="0" applyFont="1" applyFill="1" applyBorder="1" applyAlignment="1" applyProtection="1">
      <alignment horizontal="left" vertical="center" wrapText="1"/>
      <protection locked="0" hidden="1"/>
    </xf>
    <xf numFmtId="0" fontId="2" fillId="0" borderId="74" xfId="0" applyFont="1" applyFill="1" applyBorder="1" applyAlignment="1" applyProtection="1">
      <alignment horizontal="left" vertical="center"/>
      <protection hidden="1"/>
    </xf>
    <xf numFmtId="0" fontId="2" fillId="0" borderId="124" xfId="0" applyFont="1" applyFill="1" applyBorder="1" applyAlignment="1" applyProtection="1">
      <alignment horizontal="left" vertical="center"/>
      <protection hidden="1"/>
    </xf>
    <xf numFmtId="0" fontId="0" fillId="0" borderId="64" xfId="0" applyBorder="1" applyAlignment="1" applyProtection="1">
      <alignment horizontal="center" vertical="center" wrapText="1"/>
      <protection locked="0" hidden="1"/>
    </xf>
    <xf numFmtId="0" fontId="0" fillId="0" borderId="79" xfId="0" applyBorder="1" applyAlignment="1" applyProtection="1">
      <alignment horizontal="center" vertical="center" wrapText="1"/>
      <protection locked="0" hidden="1"/>
    </xf>
    <xf numFmtId="0" fontId="29" fillId="2" borderId="0" xfId="0" applyFont="1" applyFill="1" applyAlignment="1" applyProtection="1">
      <alignment horizontal="center"/>
      <protection hidden="1"/>
    </xf>
    <xf numFmtId="0" fontId="7" fillId="0" borderId="119" xfId="0" applyFont="1" applyBorder="1" applyAlignment="1" applyProtection="1">
      <alignment horizontal="center" vertical="center" wrapText="1"/>
      <protection hidden="1"/>
    </xf>
    <xf numFmtId="0" fontId="7" fillId="0" borderId="120" xfId="0" applyFont="1" applyBorder="1" applyAlignment="1" applyProtection="1">
      <alignment horizontal="center" vertical="center" wrapText="1"/>
      <protection hidden="1"/>
    </xf>
    <xf numFmtId="0" fontId="7" fillId="0" borderId="121" xfId="0" applyFont="1" applyBorder="1" applyAlignment="1" applyProtection="1">
      <alignment horizontal="center" vertical="center" wrapText="1"/>
      <protection hidden="1"/>
    </xf>
    <xf numFmtId="0" fontId="7" fillId="0" borderId="122" xfId="0" applyFont="1" applyBorder="1" applyAlignment="1" applyProtection="1">
      <alignment horizontal="center" vertical="center" wrapText="1"/>
      <protection hidden="1"/>
    </xf>
    <xf numFmtId="0" fontId="7" fillId="0" borderId="123" xfId="0" applyFont="1" applyBorder="1" applyAlignment="1" applyProtection="1">
      <alignment horizontal="center" vertical="center" wrapText="1"/>
      <protection hidden="1"/>
    </xf>
    <xf numFmtId="0" fontId="58" fillId="0" borderId="50" xfId="0" applyFont="1" applyBorder="1" applyAlignment="1" applyProtection="1">
      <alignment horizontal="center" vertical="center" wrapText="1"/>
    </xf>
    <xf numFmtId="0" fontId="58" fillId="0" borderId="52" xfId="0" applyFont="1" applyBorder="1" applyAlignment="1" applyProtection="1">
      <alignment horizontal="center" vertical="center" wrapText="1"/>
    </xf>
    <xf numFmtId="0" fontId="62" fillId="0" borderId="22" xfId="0" applyFont="1" applyBorder="1" applyAlignment="1" applyProtection="1">
      <alignment horizontal="center" vertical="center" wrapText="1"/>
    </xf>
    <xf numFmtId="0" fontId="62" fillId="0" borderId="23" xfId="0" applyFont="1" applyBorder="1" applyAlignment="1" applyProtection="1">
      <alignment horizontal="center" vertical="center" wrapText="1"/>
    </xf>
    <xf numFmtId="0" fontId="58" fillId="0" borderId="27" xfId="0" applyFont="1" applyBorder="1" applyAlignment="1" applyProtection="1">
      <alignment horizontal="center" vertical="center" wrapText="1"/>
    </xf>
    <xf numFmtId="0" fontId="58" fillId="0" borderId="37" xfId="0" applyFont="1" applyBorder="1" applyAlignment="1" applyProtection="1">
      <alignment horizontal="center" vertical="center" wrapText="1"/>
    </xf>
    <xf numFmtId="0" fontId="58" fillId="0" borderId="27" xfId="0" applyFont="1" applyBorder="1" applyAlignment="1" applyProtection="1">
      <alignment horizontal="center" vertical="center" textRotation="90" wrapText="1"/>
    </xf>
    <xf numFmtId="0" fontId="58" fillId="0" borderId="37" xfId="0" applyFont="1" applyBorder="1" applyAlignment="1" applyProtection="1">
      <alignment horizontal="center" vertical="center" textRotation="90" wrapText="1"/>
    </xf>
    <xf numFmtId="0" fontId="62" fillId="0" borderId="1" xfId="0" applyFont="1" applyBorder="1" applyAlignment="1" applyProtection="1">
      <alignment horizontal="center" vertical="center" wrapText="1"/>
    </xf>
    <xf numFmtId="0" fontId="58" fillId="0" borderId="3" xfId="0" applyFont="1" applyBorder="1" applyAlignment="1" applyProtection="1">
      <alignment horizontal="center" vertical="top" wrapText="1"/>
    </xf>
    <xf numFmtId="0" fontId="59" fillId="0" borderId="4" xfId="0" applyFont="1" applyBorder="1" applyAlignment="1" applyProtection="1">
      <alignment horizontal="center" vertical="top" wrapText="1"/>
    </xf>
    <xf numFmtId="0" fontId="59" fillId="0" borderId="5" xfId="0" applyFont="1" applyBorder="1" applyAlignment="1" applyProtection="1">
      <alignment horizontal="center" vertical="top" wrapText="1"/>
    </xf>
    <xf numFmtId="0" fontId="59" fillId="0" borderId="6" xfId="0" applyFont="1" applyBorder="1" applyAlignment="1" applyProtection="1">
      <alignment horizontal="center" vertical="top" wrapText="1"/>
    </xf>
    <xf numFmtId="0" fontId="59" fillId="0" borderId="0" xfId="0" applyFont="1" applyBorder="1" applyAlignment="1" applyProtection="1">
      <alignment horizontal="center" vertical="top" wrapText="1"/>
    </xf>
    <xf numFmtId="0" fontId="59" fillId="0" borderId="7" xfId="0" applyFont="1" applyBorder="1" applyAlignment="1" applyProtection="1">
      <alignment horizontal="center" vertical="top" wrapText="1"/>
    </xf>
    <xf numFmtId="14" fontId="58" fillId="0" borderId="70" xfId="0" applyNumberFormat="1" applyFont="1" applyFill="1" applyBorder="1" applyAlignment="1" applyProtection="1">
      <alignment horizontal="left" vertical="center" wrapText="1"/>
    </xf>
    <xf numFmtId="14" fontId="58" fillId="0" borderId="129" xfId="0" applyNumberFormat="1" applyFont="1" applyFill="1" applyBorder="1" applyAlignment="1" applyProtection="1">
      <alignment horizontal="left" vertical="center" wrapText="1"/>
    </xf>
    <xf numFmtId="14" fontId="58" fillId="0" borderId="130" xfId="0" applyNumberFormat="1" applyFont="1" applyFill="1" applyBorder="1" applyAlignment="1" applyProtection="1">
      <alignment horizontal="left" vertical="center" wrapText="1"/>
    </xf>
    <xf numFmtId="14" fontId="58" fillId="0" borderId="131" xfId="0" applyNumberFormat="1" applyFont="1" applyFill="1" applyBorder="1" applyAlignment="1" applyProtection="1">
      <alignment horizontal="left" vertical="center" wrapText="1"/>
    </xf>
    <xf numFmtId="14" fontId="58" fillId="0" borderId="98" xfId="0" applyNumberFormat="1" applyFont="1" applyFill="1" applyBorder="1" applyAlignment="1" applyProtection="1">
      <alignment horizontal="left" vertical="center" wrapText="1"/>
    </xf>
    <xf numFmtId="14" fontId="58" fillId="0" borderId="25" xfId="0" applyNumberFormat="1" applyFont="1" applyFill="1" applyBorder="1" applyAlignment="1" applyProtection="1">
      <alignment horizontal="left" vertical="center" wrapText="1"/>
    </xf>
    <xf numFmtId="0" fontId="61" fillId="0" borderId="67" xfId="0" applyFont="1" applyBorder="1" applyAlignment="1" applyProtection="1">
      <alignment horizontal="left" vertical="center" wrapText="1"/>
    </xf>
    <xf numFmtId="0" fontId="61" fillId="0" borderId="125" xfId="0" applyFont="1" applyBorder="1" applyAlignment="1" applyProtection="1">
      <alignment horizontal="left" vertical="center" wrapText="1"/>
    </xf>
    <xf numFmtId="0" fontId="58" fillId="0" borderId="61" xfId="0" applyFont="1" applyBorder="1" applyAlignment="1" applyProtection="1">
      <alignment horizontal="left" vertical="center" wrapText="1"/>
    </xf>
    <xf numFmtId="0" fontId="58" fillId="0" borderId="71" xfId="0" applyFont="1" applyBorder="1" applyAlignment="1" applyProtection="1">
      <alignment horizontal="left" vertical="center" wrapText="1"/>
    </xf>
    <xf numFmtId="49" fontId="61" fillId="0" borderId="125" xfId="0" applyNumberFormat="1" applyFont="1" applyBorder="1" applyAlignment="1" applyProtection="1">
      <alignment horizontal="center" vertical="center" wrapText="1"/>
      <protection locked="0"/>
    </xf>
    <xf numFmtId="49" fontId="59" fillId="0" borderId="62" xfId="0" applyNumberFormat="1" applyFont="1" applyBorder="1" applyAlignment="1" applyProtection="1">
      <alignment horizontal="center" vertical="center" wrapText="1"/>
      <protection locked="0"/>
    </xf>
    <xf numFmtId="49" fontId="59" fillId="0" borderId="131" xfId="0" applyNumberFormat="1" applyFont="1" applyBorder="1" applyAlignment="1" applyProtection="1">
      <alignment horizontal="center" vertical="center" wrapText="1"/>
      <protection locked="0"/>
    </xf>
    <xf numFmtId="49" fontId="58" fillId="0" borderId="71" xfId="0" applyNumberFormat="1" applyFont="1" applyBorder="1" applyAlignment="1" applyProtection="1">
      <alignment horizontal="left" vertical="center" wrapText="1"/>
      <protection locked="0"/>
    </xf>
    <xf numFmtId="49" fontId="59" fillId="0" borderId="63" xfId="0" applyNumberFormat="1" applyFont="1" applyBorder="1" applyAlignment="1" applyProtection="1">
      <alignment horizontal="left" vertical="center" wrapText="1"/>
      <protection locked="0"/>
    </xf>
    <xf numFmtId="49" fontId="59" fillId="0" borderId="129" xfId="0" applyNumberFormat="1" applyFont="1" applyBorder="1" applyAlignment="1" applyProtection="1">
      <alignment horizontal="left" vertical="center" wrapText="1"/>
      <protection locked="0"/>
    </xf>
    <xf numFmtId="0" fontId="58" fillId="0" borderId="0" xfId="0" applyFont="1" applyFill="1" applyBorder="1" applyAlignment="1" applyProtection="1">
      <alignment horizontal="center" vertical="center" wrapText="1"/>
    </xf>
    <xf numFmtId="49" fontId="58" fillId="0" borderId="163" xfId="0" applyNumberFormat="1" applyFont="1" applyFill="1" applyBorder="1" applyAlignment="1" applyProtection="1">
      <alignment horizontal="left" vertical="center" wrapText="1"/>
    </xf>
    <xf numFmtId="49" fontId="58" fillId="0" borderId="164" xfId="0" applyNumberFormat="1" applyFont="1" applyFill="1" applyBorder="1" applyAlignment="1" applyProtection="1">
      <alignment horizontal="left" vertical="center" wrapText="1"/>
    </xf>
    <xf numFmtId="49" fontId="58" fillId="0" borderId="93" xfId="0" applyNumberFormat="1" applyFont="1" applyFill="1" applyBorder="1" applyAlignment="1" applyProtection="1">
      <alignment horizontal="center" vertical="center" wrapText="1"/>
    </xf>
    <xf numFmtId="49" fontId="58" fillId="0" borderId="85" xfId="0" applyNumberFormat="1" applyFont="1" applyFill="1" applyBorder="1" applyAlignment="1" applyProtection="1">
      <alignment horizontal="center" vertical="center" wrapText="1"/>
    </xf>
    <xf numFmtId="49" fontId="58" fillId="0" borderId="124" xfId="0" applyNumberFormat="1" applyFont="1" applyFill="1" applyBorder="1" applyAlignment="1" applyProtection="1">
      <alignment horizontal="center" vertical="center" wrapText="1"/>
    </xf>
    <xf numFmtId="49" fontId="58" fillId="0" borderId="83" xfId="0" applyNumberFormat="1" applyFont="1" applyBorder="1" applyAlignment="1" applyProtection="1">
      <alignment horizontal="center" vertical="center" wrapText="1"/>
      <protection locked="0"/>
    </xf>
    <xf numFmtId="49" fontId="58" fillId="0" borderId="59" xfId="0" applyNumberFormat="1" applyFont="1" applyBorder="1" applyAlignment="1" applyProtection="1">
      <alignment horizontal="center" vertical="center" wrapText="1"/>
      <protection locked="0"/>
    </xf>
    <xf numFmtId="0" fontId="58" fillId="0" borderId="125" xfId="0" applyFont="1" applyBorder="1" applyAlignment="1" applyProtection="1">
      <alignment horizontal="left" vertical="center" wrapText="1"/>
    </xf>
    <xf numFmtId="0" fontId="58" fillId="0" borderId="131" xfId="0" applyFont="1" applyBorder="1" applyAlignment="1" applyProtection="1">
      <alignment horizontal="left" vertical="center" wrapText="1"/>
    </xf>
    <xf numFmtId="0" fontId="58" fillId="0" borderId="129" xfId="0" applyFont="1" applyBorder="1" applyAlignment="1" applyProtection="1">
      <alignment horizontal="left" vertical="center" wrapText="1"/>
    </xf>
    <xf numFmtId="49" fontId="58" fillId="0" borderId="63" xfId="0" applyNumberFormat="1" applyFont="1" applyBorder="1" applyAlignment="1" applyProtection="1">
      <alignment horizontal="center" vertical="center" wrapText="1"/>
      <protection locked="0"/>
    </xf>
    <xf numFmtId="49" fontId="58" fillId="0" borderId="90" xfId="0" applyNumberFormat="1" applyFont="1" applyBorder="1" applyAlignment="1" applyProtection="1">
      <alignment horizontal="center" vertical="center" wrapText="1"/>
      <protection locked="0"/>
    </xf>
    <xf numFmtId="0" fontId="58" fillId="4" borderId="69" xfId="0" applyFont="1" applyFill="1" applyBorder="1" applyAlignment="1" applyProtection="1">
      <alignment horizontal="center" vertical="center" wrapText="1"/>
    </xf>
    <xf numFmtId="0" fontId="58" fillId="4" borderId="112" xfId="0" applyFont="1" applyFill="1" applyBorder="1" applyAlignment="1" applyProtection="1">
      <alignment horizontal="center" vertical="center" wrapText="1"/>
    </xf>
    <xf numFmtId="0" fontId="58" fillId="0" borderId="112" xfId="0" applyFont="1" applyBorder="1" applyAlignment="1" applyProtection="1">
      <alignment horizontal="center" wrapText="1"/>
      <protection locked="0"/>
    </xf>
    <xf numFmtId="0" fontId="58" fillId="0" borderId="113" xfId="0" applyFont="1" applyBorder="1" applyAlignment="1" applyProtection="1">
      <alignment horizontal="center" wrapText="1"/>
      <protection locked="0"/>
    </xf>
    <xf numFmtId="49" fontId="58" fillId="0" borderId="71" xfId="0" applyNumberFormat="1" applyFont="1" applyFill="1" applyBorder="1" applyAlignment="1" applyProtection="1">
      <alignment horizontal="center" vertical="center" wrapText="1"/>
      <protection locked="0"/>
    </xf>
    <xf numFmtId="49" fontId="58" fillId="0" borderId="63" xfId="0" applyNumberFormat="1" applyFont="1" applyFill="1" applyBorder="1" applyAlignment="1" applyProtection="1">
      <alignment horizontal="center" vertical="center" wrapText="1"/>
      <protection locked="0"/>
    </xf>
    <xf numFmtId="49" fontId="58" fillId="0" borderId="90" xfId="0" applyNumberFormat="1" applyFont="1" applyFill="1" applyBorder="1" applyAlignment="1" applyProtection="1">
      <alignment horizontal="center" vertical="center" wrapText="1"/>
      <protection locked="0"/>
    </xf>
    <xf numFmtId="0" fontId="60" fillId="2" borderId="3" xfId="0" applyFont="1" applyFill="1" applyBorder="1" applyAlignment="1" applyProtection="1">
      <alignment horizontal="center" vertical="center" wrapText="1"/>
    </xf>
    <xf numFmtId="0" fontId="60" fillId="2" borderId="4" xfId="0" applyFont="1" applyFill="1" applyBorder="1" applyAlignment="1" applyProtection="1">
      <alignment horizontal="center" vertical="center" wrapText="1"/>
    </xf>
    <xf numFmtId="0" fontId="59" fillId="2" borderId="6" xfId="0" applyFont="1" applyFill="1" applyBorder="1" applyAlignment="1" applyProtection="1">
      <alignment horizontal="center" vertical="center" wrapText="1"/>
    </xf>
    <xf numFmtId="0" fontId="59" fillId="2" borderId="0" xfId="0" applyFont="1" applyFill="1" applyBorder="1" applyAlignment="1" applyProtection="1">
      <alignment horizontal="center" vertical="center" wrapText="1"/>
    </xf>
    <xf numFmtId="49" fontId="58" fillId="0" borderId="125" xfId="0" applyNumberFormat="1" applyFont="1" applyFill="1" applyBorder="1" applyAlignment="1" applyProtection="1">
      <alignment horizontal="center" vertical="center" wrapText="1"/>
      <protection locked="0"/>
    </xf>
    <xf numFmtId="49" fontId="58" fillId="0" borderId="62" xfId="0" applyNumberFormat="1" applyFont="1" applyFill="1" applyBorder="1" applyAlignment="1" applyProtection="1">
      <alignment horizontal="center" vertical="center" wrapText="1"/>
      <protection locked="0"/>
    </xf>
    <xf numFmtId="49" fontId="58" fillId="0" borderId="126" xfId="0" applyNumberFormat="1" applyFont="1" applyFill="1" applyBorder="1" applyAlignment="1" applyProtection="1">
      <alignment horizontal="center" vertical="center" wrapText="1"/>
      <protection locked="0"/>
    </xf>
    <xf numFmtId="49" fontId="58" fillId="0" borderId="24" xfId="0" applyNumberFormat="1" applyFont="1" applyFill="1" applyBorder="1" applyAlignment="1" applyProtection="1">
      <alignment horizontal="center" vertical="center" wrapText="1"/>
      <protection locked="0"/>
    </xf>
    <xf numFmtId="49" fontId="58" fillId="0" borderId="20" xfId="0" applyNumberFormat="1" applyFont="1" applyFill="1" applyBorder="1" applyAlignment="1" applyProtection="1">
      <alignment horizontal="center" vertical="center" wrapText="1"/>
      <protection locked="0"/>
    </xf>
    <xf numFmtId="49" fontId="58" fillId="0" borderId="127" xfId="0" applyNumberFormat="1" applyFont="1" applyFill="1" applyBorder="1" applyAlignment="1" applyProtection="1">
      <alignment horizontal="center" vertical="center" wrapText="1"/>
      <protection locked="0"/>
    </xf>
    <xf numFmtId="49" fontId="58" fillId="0" borderId="62" xfId="0" applyNumberFormat="1" applyFont="1" applyBorder="1" applyAlignment="1" applyProtection="1">
      <alignment horizontal="center" vertical="center" wrapText="1"/>
      <protection locked="0"/>
    </xf>
    <xf numFmtId="49" fontId="58" fillId="0" borderId="126" xfId="0" applyNumberFormat="1" applyFont="1" applyBorder="1" applyAlignment="1" applyProtection="1">
      <alignment horizontal="center" vertical="center" wrapText="1"/>
      <protection locked="0"/>
    </xf>
    <xf numFmtId="49" fontId="31" fillId="0" borderId="31" xfId="0" applyNumberFormat="1" applyFont="1" applyBorder="1" applyAlignment="1" applyProtection="1">
      <alignment horizontal="left" vertical="center" wrapText="1"/>
      <protection locked="0" hidden="1"/>
    </xf>
    <xf numFmtId="49" fontId="31" fillId="0" borderId="24" xfId="0" applyNumberFormat="1" applyFont="1" applyBorder="1" applyAlignment="1" applyProtection="1">
      <alignment horizontal="left" vertical="center" wrapText="1"/>
      <protection locked="0" hidden="1"/>
    </xf>
    <xf numFmtId="49" fontId="31" fillId="0" borderId="25" xfId="0" applyNumberFormat="1" applyFont="1" applyBorder="1" applyAlignment="1" applyProtection="1">
      <alignment horizontal="left" vertical="center" wrapText="1"/>
      <protection locked="0" hidden="1"/>
    </xf>
    <xf numFmtId="49" fontId="31" fillId="0" borderId="22" xfId="0" applyNumberFormat="1" applyFont="1" applyBorder="1" applyAlignment="1" applyProtection="1">
      <alignment horizontal="left" vertical="center" wrapText="1"/>
      <protection locked="0" hidden="1"/>
    </xf>
    <xf numFmtId="49" fontId="31" fillId="0" borderId="23" xfId="0" applyNumberFormat="1" applyFont="1" applyBorder="1" applyAlignment="1" applyProtection="1">
      <alignment horizontal="left" vertical="center" wrapText="1"/>
      <protection locked="0" hidden="1"/>
    </xf>
    <xf numFmtId="49" fontId="31" fillId="0" borderId="14" xfId="0" applyNumberFormat="1" applyFont="1" applyBorder="1" applyAlignment="1" applyProtection="1">
      <alignment horizontal="center" vertical="center" wrapText="1"/>
      <protection hidden="1"/>
    </xf>
    <xf numFmtId="49" fontId="31" fillId="0" borderId="10" xfId="0" applyNumberFormat="1" applyFont="1" applyBorder="1" applyAlignment="1" applyProtection="1">
      <alignment horizontal="center" vertical="center" wrapText="1"/>
      <protection hidden="1"/>
    </xf>
    <xf numFmtId="49" fontId="30" fillId="0" borderId="68" xfId="0" applyNumberFormat="1" applyFont="1" applyFill="1" applyBorder="1" applyAlignment="1" applyProtection="1">
      <alignment horizontal="left" vertical="center" wrapText="1"/>
      <protection locked="0" hidden="1"/>
    </xf>
    <xf numFmtId="49" fontId="30" fillId="0" borderId="76" xfId="0" applyNumberFormat="1" applyFont="1" applyFill="1" applyBorder="1" applyAlignment="1" applyProtection="1">
      <alignment horizontal="left" vertical="center" wrapText="1"/>
      <protection locked="0" hidden="1"/>
    </xf>
    <xf numFmtId="49" fontId="30" fillId="0" borderId="31" xfId="0" applyNumberFormat="1" applyFont="1" applyFill="1" applyBorder="1" applyAlignment="1" applyProtection="1">
      <alignment horizontal="left" vertical="center" wrapText="1"/>
      <protection locked="0" hidden="1"/>
    </xf>
    <xf numFmtId="49" fontId="30" fillId="0" borderId="78" xfId="0" applyNumberFormat="1" applyFont="1" applyFill="1" applyBorder="1" applyAlignment="1" applyProtection="1">
      <alignment horizontal="left" vertical="center" wrapText="1"/>
      <protection locked="0" hidden="1"/>
    </xf>
    <xf numFmtId="49" fontId="30" fillId="0" borderId="64" xfId="0" applyNumberFormat="1" applyFont="1" applyFill="1" applyBorder="1" applyAlignment="1" applyProtection="1">
      <alignment horizontal="left" vertical="center" wrapText="1"/>
      <protection locked="0" hidden="1"/>
    </xf>
    <xf numFmtId="49" fontId="30" fillId="0" borderId="79" xfId="0" applyNumberFormat="1" applyFont="1" applyFill="1" applyBorder="1" applyAlignment="1" applyProtection="1">
      <alignment horizontal="left" vertical="center" wrapText="1"/>
      <protection locked="0" hidden="1"/>
    </xf>
    <xf numFmtId="14" fontId="36" fillId="0" borderId="130" xfId="0" applyNumberFormat="1" applyFont="1" applyFill="1" applyBorder="1" applyAlignment="1" applyProtection="1">
      <alignment horizontal="left" vertical="center" wrapText="1"/>
    </xf>
    <xf numFmtId="14" fontId="36" fillId="0" borderId="131" xfId="0" applyNumberFormat="1" applyFont="1" applyFill="1" applyBorder="1" applyAlignment="1" applyProtection="1">
      <alignment horizontal="left" vertical="center" wrapText="1"/>
    </xf>
    <xf numFmtId="14" fontId="36" fillId="0" borderId="98" xfId="0" applyNumberFormat="1" applyFont="1" applyFill="1" applyBorder="1" applyAlignment="1" applyProtection="1">
      <alignment horizontal="left" vertical="center" wrapText="1"/>
    </xf>
    <xf numFmtId="14" fontId="36" fillId="0" borderId="25" xfId="0" applyNumberFormat="1" applyFont="1" applyFill="1" applyBorder="1" applyAlignment="1" applyProtection="1">
      <alignment horizontal="left" vertical="center" wrapText="1"/>
    </xf>
    <xf numFmtId="49" fontId="31" fillId="0" borderId="37" xfId="0" applyNumberFormat="1" applyFont="1" applyBorder="1" applyAlignment="1" applyProtection="1">
      <alignment horizontal="center" vertical="center" wrapText="1"/>
      <protection hidden="1"/>
    </xf>
    <xf numFmtId="49" fontId="31" fillId="0" borderId="64" xfId="0" applyNumberFormat="1" applyFont="1" applyBorder="1" applyAlignment="1" applyProtection="1">
      <alignment horizontal="left" vertical="center" wrapText="1"/>
      <protection locked="0" hidden="1"/>
    </xf>
    <xf numFmtId="49" fontId="31" fillId="0" borderId="71" xfId="0" applyNumberFormat="1" applyFont="1" applyBorder="1" applyAlignment="1" applyProtection="1">
      <alignment horizontal="left" vertical="center" wrapText="1"/>
      <protection locked="0" hidden="1"/>
    </xf>
    <xf numFmtId="49" fontId="20" fillId="0" borderId="68" xfId="0" applyNumberFormat="1" applyFont="1" applyBorder="1" applyAlignment="1" applyProtection="1">
      <alignment horizontal="center" vertical="center" wrapText="1"/>
      <protection locked="0" hidden="1"/>
    </xf>
    <xf numFmtId="49" fontId="31" fillId="0" borderId="68" xfId="0" applyNumberFormat="1" applyFont="1" applyBorder="1" applyAlignment="1" applyProtection="1">
      <alignment horizontal="left" vertical="center" wrapText="1"/>
      <protection locked="0" hidden="1"/>
    </xf>
    <xf numFmtId="49" fontId="31" fillId="0" borderId="2" xfId="0" applyNumberFormat="1" applyFont="1" applyBorder="1" applyAlignment="1" applyProtection="1">
      <alignment horizontal="left" vertical="center" wrapText="1"/>
      <protection locked="0" hidden="1"/>
    </xf>
    <xf numFmtId="14" fontId="36" fillId="0" borderId="70" xfId="0" applyNumberFormat="1" applyFont="1" applyFill="1" applyBorder="1" applyAlignment="1" applyProtection="1">
      <alignment horizontal="left" vertical="center" wrapText="1"/>
    </xf>
    <xf numFmtId="14" fontId="36" fillId="0" borderId="129" xfId="0" applyNumberFormat="1" applyFont="1" applyFill="1" applyBorder="1" applyAlignment="1" applyProtection="1">
      <alignment horizontal="left" vertical="center" wrapText="1"/>
    </xf>
    <xf numFmtId="49" fontId="31" fillId="0" borderId="128" xfId="0" applyNumberFormat="1" applyFont="1" applyBorder="1" applyAlignment="1" applyProtection="1">
      <alignment horizontal="left" vertical="center" wrapText="1"/>
      <protection locked="0" hidden="1"/>
    </xf>
    <xf numFmtId="49" fontId="31" fillId="0" borderId="81" xfId="0" applyNumberFormat="1" applyFont="1" applyBorder="1" applyAlignment="1" applyProtection="1">
      <alignment horizontal="left" vertical="center" wrapText="1"/>
      <protection locked="0" hidden="1"/>
    </xf>
    <xf numFmtId="49" fontId="31" fillId="0" borderId="133" xfId="0" applyNumberFormat="1" applyFont="1" applyBorder="1" applyAlignment="1" applyProtection="1">
      <alignment horizontal="center" vertical="center" wrapText="1"/>
      <protection hidden="1"/>
    </xf>
    <xf numFmtId="49" fontId="31" fillId="0" borderId="165" xfId="0" applyNumberFormat="1" applyFont="1" applyBorder="1" applyAlignment="1" applyProtection="1">
      <alignment horizontal="center" vertical="center" wrapText="1"/>
      <protection hidden="1"/>
    </xf>
    <xf numFmtId="49" fontId="31" fillId="0" borderId="161" xfId="0" applyNumberFormat="1" applyFont="1" applyBorder="1" applyAlignment="1" applyProtection="1">
      <alignment horizontal="center" vertical="center" wrapText="1"/>
      <protection hidden="1"/>
    </xf>
    <xf numFmtId="49" fontId="31" fillId="0" borderId="3" xfId="0" applyNumberFormat="1" applyFont="1" applyBorder="1" applyAlignment="1" applyProtection="1">
      <alignment horizontal="center" vertical="center" wrapText="1"/>
      <protection hidden="1"/>
    </xf>
    <xf numFmtId="49" fontId="31" fillId="0" borderId="5" xfId="0" applyNumberFormat="1" applyFont="1" applyBorder="1" applyAlignment="1" applyProtection="1">
      <alignment horizontal="center" vertical="center" wrapText="1"/>
      <protection hidden="1"/>
    </xf>
    <xf numFmtId="49" fontId="31" fillId="0" borderId="6" xfId="0" applyNumberFormat="1" applyFont="1" applyBorder="1" applyAlignment="1" applyProtection="1">
      <alignment horizontal="center" vertical="center" wrapText="1"/>
      <protection hidden="1"/>
    </xf>
    <xf numFmtId="49" fontId="31" fillId="0" borderId="7" xfId="0" applyNumberFormat="1" applyFont="1" applyBorder="1" applyAlignment="1" applyProtection="1">
      <alignment horizontal="center" vertical="center" wrapText="1"/>
      <protection hidden="1"/>
    </xf>
    <xf numFmtId="49" fontId="31" fillId="0" borderId="0" xfId="0" applyNumberFormat="1" applyFont="1" applyBorder="1" applyAlignment="1" applyProtection="1">
      <alignment horizontal="center" vertical="center" wrapText="1"/>
      <protection hidden="1"/>
    </xf>
    <xf numFmtId="49" fontId="58" fillId="0" borderId="65" xfId="0" applyNumberFormat="1" applyFont="1" applyBorder="1" applyAlignment="1" applyProtection="1">
      <alignment horizontal="left" vertical="center" wrapText="1"/>
      <protection hidden="1"/>
    </xf>
    <xf numFmtId="49" fontId="31" fillId="0" borderId="132" xfId="0" applyNumberFormat="1" applyFont="1" applyBorder="1" applyAlignment="1" applyProtection="1">
      <alignment horizontal="left" vertical="center" wrapText="1"/>
      <protection hidden="1"/>
    </xf>
    <xf numFmtId="49" fontId="32" fillId="2" borderId="3" xfId="0" applyNumberFormat="1" applyFont="1" applyFill="1" applyBorder="1" applyAlignment="1" applyProtection="1">
      <alignment horizontal="center" vertical="center" wrapText="1"/>
      <protection hidden="1"/>
    </xf>
    <xf numFmtId="49" fontId="32" fillId="2" borderId="4" xfId="0" applyNumberFormat="1" applyFont="1" applyFill="1" applyBorder="1" applyAlignment="1" applyProtection="1">
      <alignment horizontal="center" vertical="center" wrapText="1"/>
      <protection hidden="1"/>
    </xf>
    <xf numFmtId="49" fontId="32" fillId="2" borderId="6" xfId="0" applyNumberFormat="1" applyFont="1" applyFill="1" applyBorder="1" applyAlignment="1" applyProtection="1">
      <alignment horizontal="center" vertical="center" wrapText="1"/>
      <protection hidden="1"/>
    </xf>
    <xf numFmtId="49" fontId="32" fillId="2" borderId="0" xfId="0" applyNumberFormat="1" applyFont="1" applyFill="1" applyBorder="1" applyAlignment="1" applyProtection="1">
      <alignment horizontal="center" vertical="center" wrapText="1"/>
      <protection hidden="1"/>
    </xf>
    <xf numFmtId="49" fontId="31" fillId="0" borderId="125" xfId="0" applyNumberFormat="1" applyFont="1" applyBorder="1" applyAlignment="1" applyProtection="1">
      <alignment horizontal="left" vertical="center" wrapText="1"/>
      <protection locked="0" hidden="1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0" fillId="0" borderId="7" xfId="0" applyBorder="1" applyAlignment="1">
      <alignment horizontal="left" vertical="center" wrapText="1"/>
    </xf>
    <xf numFmtId="0" fontId="3" fillId="0" borderId="85" xfId="0" applyFont="1" applyFill="1" applyBorder="1" applyAlignment="1" applyProtection="1">
      <alignment horizontal="left" vertical="center" wrapText="1"/>
      <protection locked="0"/>
    </xf>
    <xf numFmtId="0" fontId="0" fillId="0" borderId="85" xfId="0" applyBorder="1" applyAlignment="1">
      <alignment horizontal="left" vertical="center" wrapText="1"/>
    </xf>
    <xf numFmtId="0" fontId="0" fillId="0" borderId="102" xfId="0" applyBorder="1" applyAlignment="1">
      <alignment horizontal="left" vertical="center" wrapText="1"/>
    </xf>
    <xf numFmtId="0" fontId="3" fillId="0" borderId="62" xfId="0" applyFont="1" applyFill="1" applyBorder="1" applyAlignment="1" applyProtection="1">
      <alignment vertical="center" wrapText="1"/>
      <protection locked="0"/>
    </xf>
    <xf numFmtId="0" fontId="0" fillId="0" borderId="62" xfId="0" applyBorder="1" applyAlignment="1">
      <alignment vertical="center" wrapText="1"/>
    </xf>
    <xf numFmtId="0" fontId="0" fillId="0" borderId="131" xfId="0" applyBorder="1" applyAlignment="1">
      <alignment vertical="center" wrapText="1"/>
    </xf>
    <xf numFmtId="0" fontId="0" fillId="0" borderId="126" xfId="0" applyBorder="1" applyAlignment="1">
      <alignment vertical="center" wrapText="1"/>
    </xf>
    <xf numFmtId="0" fontId="3" fillId="0" borderId="63" xfId="0" applyFont="1" applyFill="1" applyBorder="1" applyAlignment="1" applyProtection="1">
      <alignment vertical="center" wrapText="1"/>
      <protection locked="0"/>
    </xf>
    <xf numFmtId="0" fontId="3" fillId="0" borderId="129" xfId="0" applyFont="1" applyFill="1" applyBorder="1" applyAlignment="1" applyProtection="1">
      <alignment vertical="center" wrapText="1"/>
      <protection locked="0"/>
    </xf>
    <xf numFmtId="0" fontId="0" fillId="0" borderId="63" xfId="0" applyFill="1" applyBorder="1" applyAlignment="1" applyProtection="1">
      <alignment wrapText="1"/>
      <protection locked="0"/>
    </xf>
    <xf numFmtId="0" fontId="0" fillId="0" borderId="129" xfId="0" applyBorder="1" applyAlignment="1">
      <alignment wrapText="1"/>
    </xf>
    <xf numFmtId="0" fontId="0" fillId="0" borderId="90" xfId="0" applyBorder="1" applyAlignment="1">
      <alignment vertical="center" wrapText="1"/>
    </xf>
    <xf numFmtId="0" fontId="37" fillId="0" borderId="67" xfId="0" applyFont="1" applyBorder="1" applyAlignment="1" applyProtection="1">
      <alignment horizontal="left" vertical="center" wrapText="1"/>
    </xf>
    <xf numFmtId="0" fontId="37" fillId="0" borderId="125" xfId="0" applyFont="1" applyBorder="1" applyAlignment="1" applyProtection="1">
      <alignment horizontal="left" vertical="center" wrapText="1"/>
    </xf>
    <xf numFmtId="0" fontId="3" fillId="0" borderId="6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88" xfId="0" applyBorder="1" applyAlignment="1">
      <alignment horizontal="center" vertical="center" wrapText="1"/>
    </xf>
    <xf numFmtId="0" fontId="19" fillId="0" borderId="114" xfId="0" applyFont="1" applyBorder="1" applyAlignment="1">
      <alignment horizontal="center" vertical="center"/>
    </xf>
    <xf numFmtId="0" fontId="19" fillId="0" borderId="134" xfId="0" applyFont="1" applyBorder="1" applyAlignment="1">
      <alignment horizontal="center" vertical="center"/>
    </xf>
    <xf numFmtId="0" fontId="19" fillId="0" borderId="135" xfId="0" applyFont="1" applyBorder="1" applyAlignment="1">
      <alignment horizontal="center" vertical="center"/>
    </xf>
    <xf numFmtId="0" fontId="3" fillId="0" borderId="121" xfId="0" applyFont="1" applyFill="1" applyBorder="1" applyAlignment="1">
      <alignment horizontal="center" vertical="center"/>
    </xf>
    <xf numFmtId="0" fontId="3" fillId="0" borderId="122" xfId="0" applyFont="1" applyFill="1" applyBorder="1" applyAlignment="1">
      <alignment horizontal="center" vertical="center"/>
    </xf>
    <xf numFmtId="0" fontId="3" fillId="0" borderId="136" xfId="0" applyFont="1" applyFill="1" applyBorder="1" applyAlignment="1">
      <alignment horizontal="center" vertical="center"/>
    </xf>
    <xf numFmtId="0" fontId="3" fillId="0" borderId="105" xfId="0" applyFont="1" applyFill="1" applyBorder="1" applyAlignment="1">
      <alignment horizontal="center" vertical="center"/>
    </xf>
    <xf numFmtId="0" fontId="3" fillId="0" borderId="106" xfId="0" applyFont="1" applyFill="1" applyBorder="1" applyAlignment="1">
      <alignment horizontal="center" vertical="center"/>
    </xf>
    <xf numFmtId="2" fontId="16" fillId="0" borderId="1" xfId="0" applyNumberFormat="1" applyFont="1" applyBorder="1" applyAlignment="1" applyProtection="1">
      <alignment horizontal="center"/>
      <protection hidden="1"/>
    </xf>
    <xf numFmtId="0" fontId="20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13" xfId="0" applyFont="1" applyBorder="1" applyAlignment="1">
      <alignment horizontal="center" vertical="top"/>
    </xf>
    <xf numFmtId="0" fontId="3" fillId="0" borderId="0" xfId="0" applyFont="1" applyBorder="1" applyAlignment="1">
      <alignment horizontal="left" vertical="center"/>
    </xf>
    <xf numFmtId="0" fontId="3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9" xfId="0" applyFont="1" applyFill="1" applyBorder="1" applyAlignment="1" applyProtection="1">
      <alignment vertical="center" wrapText="1"/>
      <protection locked="0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3" fillId="0" borderId="4" xfId="0" applyFont="1" applyFill="1" applyBorder="1" applyAlignment="1" applyProtection="1">
      <alignment vertical="center" wrapText="1"/>
      <protection locked="0"/>
    </xf>
    <xf numFmtId="0" fontId="0" fillId="0" borderId="4" xfId="0" applyBorder="1" applyAlignment="1">
      <alignment vertical="center" wrapText="1"/>
    </xf>
    <xf numFmtId="0" fontId="0" fillId="0" borderId="137" xfId="0" applyBorder="1" applyAlignment="1">
      <alignment vertical="center" wrapText="1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0" fillId="0" borderId="0" xfId="0" applyAlignment="1">
      <alignment vertical="center" wrapText="1"/>
    </xf>
    <xf numFmtId="0" fontId="0" fillId="0" borderId="88" xfId="0" applyBorder="1" applyAlignment="1">
      <alignment vertical="center" wrapText="1"/>
    </xf>
    <xf numFmtId="0" fontId="3" fillId="0" borderId="85" xfId="0" applyFont="1" applyFill="1" applyBorder="1" applyAlignment="1">
      <alignment vertical="center" wrapText="1"/>
    </xf>
    <xf numFmtId="0" fontId="0" fillId="0" borderId="85" xfId="0" applyBorder="1" applyAlignment="1">
      <alignment vertical="center" wrapText="1"/>
    </xf>
    <xf numFmtId="0" fontId="0" fillId="0" borderId="86" xfId="0" applyBorder="1" applyAlignment="1">
      <alignment vertical="center" wrapText="1"/>
    </xf>
    <xf numFmtId="0" fontId="3" fillId="0" borderId="4" xfId="0" applyFont="1" applyFill="1" applyBorder="1" applyAlignment="1" applyProtection="1">
      <alignment horizontal="left" vertical="center" wrapText="1"/>
      <protection locked="0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164" fontId="2" fillId="0" borderId="0" xfId="0" applyNumberFormat="1" applyFont="1" applyBorder="1" applyAlignment="1">
      <alignment horizontal="center"/>
    </xf>
    <xf numFmtId="2" fontId="3" fillId="0" borderId="1" xfId="0" applyNumberFormat="1" applyFont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vertical="center"/>
      <protection hidden="1"/>
    </xf>
    <xf numFmtId="0" fontId="0" fillId="0" borderId="0" xfId="0" applyAlignment="1">
      <alignment horizontal="center" vertical="center"/>
    </xf>
    <xf numFmtId="0" fontId="56" fillId="2" borderId="0" xfId="0" applyFont="1" applyFill="1" applyAlignment="1">
      <alignment horizontal="center"/>
    </xf>
    <xf numFmtId="0" fontId="50" fillId="2" borderId="0" xfId="0" applyFont="1" applyFill="1" applyAlignment="1">
      <alignment horizontal="center"/>
    </xf>
    <xf numFmtId="0" fontId="0" fillId="0" borderId="9" xfId="0" applyFill="1" applyBorder="1" applyAlignment="1" applyProtection="1">
      <alignment horizontal="left" wrapText="1"/>
      <protection locked="0" hidden="1"/>
    </xf>
    <xf numFmtId="0" fontId="0" fillId="0" borderId="10" xfId="0" applyFill="1" applyBorder="1" applyAlignment="1" applyProtection="1">
      <alignment horizontal="left" wrapText="1"/>
      <protection locked="0" hidden="1"/>
    </xf>
    <xf numFmtId="0" fontId="0" fillId="0" borderId="20" xfId="0" applyFill="1" applyBorder="1" applyAlignment="1" applyProtection="1">
      <alignment horizontal="left" vertical="center" wrapText="1"/>
      <protection locked="0" hidden="1"/>
    </xf>
    <xf numFmtId="0" fontId="0" fillId="0" borderId="169" xfId="0" applyFill="1" applyBorder="1" applyAlignment="1" applyProtection="1">
      <alignment horizontal="left" vertical="center" wrapText="1"/>
      <protection locked="0" hidden="1"/>
    </xf>
    <xf numFmtId="0" fontId="0" fillId="0" borderId="20" xfId="0" applyFill="1" applyBorder="1" applyAlignment="1" applyProtection="1">
      <alignment horizontal="left" vertical="center" wrapText="1"/>
      <protection hidden="1"/>
    </xf>
    <xf numFmtId="0" fontId="0" fillId="0" borderId="169" xfId="0" applyFill="1" applyBorder="1" applyAlignment="1" applyProtection="1">
      <alignment horizontal="left" vertical="center" wrapText="1"/>
      <protection hidden="1"/>
    </xf>
    <xf numFmtId="0" fontId="0" fillId="0" borderId="85" xfId="0" applyFill="1" applyBorder="1" applyAlignment="1" applyProtection="1">
      <alignment horizontal="left" vertical="center" wrapText="1"/>
      <protection locked="0" hidden="1"/>
    </xf>
    <xf numFmtId="0" fontId="0" fillId="0" borderId="86" xfId="0" applyFill="1" applyBorder="1" applyAlignment="1" applyProtection="1">
      <alignment horizontal="left" vertical="center" wrapText="1"/>
      <protection locked="0" hidden="1"/>
    </xf>
    <xf numFmtId="0" fontId="59" fillId="0" borderId="24" xfId="0" applyFont="1" applyFill="1" applyBorder="1" applyAlignment="1" applyProtection="1">
      <alignment horizontal="left" vertical="center"/>
      <protection hidden="1"/>
    </xf>
    <xf numFmtId="0" fontId="59" fillId="0" borderId="20" xfId="0" applyFont="1" applyFill="1" applyBorder="1" applyAlignment="1" applyProtection="1">
      <alignment horizontal="left" vertical="center"/>
      <protection hidden="1"/>
    </xf>
    <xf numFmtId="0" fontId="20" fillId="0" borderId="62" xfId="0" applyFont="1" applyFill="1" applyBorder="1" applyAlignment="1" applyProtection="1">
      <alignment horizontal="center" vertical="center" wrapText="1"/>
      <protection locked="0" hidden="1"/>
    </xf>
    <xf numFmtId="0" fontId="20" fillId="0" borderId="131" xfId="0" applyFont="1" applyFill="1" applyBorder="1" applyAlignment="1" applyProtection="1">
      <alignment horizontal="center" vertical="center" wrapText="1"/>
      <protection locked="0" hidden="1"/>
    </xf>
    <xf numFmtId="14" fontId="0" fillId="0" borderId="63" xfId="0" applyNumberFormat="1" applyFill="1" applyBorder="1" applyAlignment="1" applyProtection="1">
      <alignment horizontal="center" vertical="center" wrapText="1"/>
      <protection locked="0" hidden="1"/>
    </xf>
    <xf numFmtId="14" fontId="0" fillId="0" borderId="129" xfId="0" applyNumberFormat="1" applyFill="1" applyBorder="1" applyAlignment="1" applyProtection="1">
      <alignment horizontal="center" vertical="center" wrapText="1"/>
      <protection locked="0" hidden="1"/>
    </xf>
    <xf numFmtId="0" fontId="59" fillId="0" borderId="71" xfId="0" applyFont="1" applyFill="1" applyBorder="1" applyAlignment="1" applyProtection="1">
      <alignment horizontal="center" vertical="center"/>
      <protection hidden="1"/>
    </xf>
    <xf numFmtId="0" fontId="0" fillId="0" borderId="63" xfId="0" applyFill="1" applyBorder="1" applyAlignment="1" applyProtection="1">
      <alignment horizontal="center" vertical="center"/>
      <protection hidden="1"/>
    </xf>
    <xf numFmtId="0" fontId="0" fillId="0" borderId="63" xfId="0" applyFill="1" applyBorder="1" applyAlignment="1" applyProtection="1">
      <alignment horizontal="center" vertical="center" wrapText="1"/>
      <protection locked="0" hidden="1"/>
    </xf>
    <xf numFmtId="0" fontId="0" fillId="0" borderId="129" xfId="0" applyFill="1" applyBorder="1" applyAlignment="1" applyProtection="1">
      <alignment horizontal="center" vertical="center" wrapText="1"/>
      <protection locked="0" hidden="1"/>
    </xf>
    <xf numFmtId="0" fontId="58" fillId="0" borderId="24" xfId="0" applyFont="1" applyFill="1" applyBorder="1" applyAlignment="1" applyProtection="1">
      <alignment horizontal="left" vertical="center"/>
      <protection hidden="1"/>
    </xf>
    <xf numFmtId="0" fontId="58" fillId="0" borderId="20" xfId="0" applyFont="1" applyFill="1" applyBorder="1" applyAlignment="1" applyProtection="1">
      <alignment horizontal="left" vertical="center"/>
      <protection hidden="1"/>
    </xf>
    <xf numFmtId="0" fontId="59" fillId="0" borderId="85" xfId="0" applyFont="1" applyFill="1" applyBorder="1" applyAlignment="1" applyProtection="1">
      <alignment horizontal="left" vertical="center"/>
      <protection hidden="1"/>
    </xf>
    <xf numFmtId="0" fontId="0" fillId="0" borderId="85" xfId="0" applyFill="1" applyBorder="1" applyAlignment="1" applyProtection="1">
      <alignment horizontal="left" vertical="center"/>
      <protection hidden="1"/>
    </xf>
    <xf numFmtId="2" fontId="0" fillId="0" borderId="20" xfId="0" applyNumberFormat="1" applyFill="1" applyBorder="1" applyAlignment="1" applyProtection="1">
      <alignment horizontal="center" vertical="center" wrapText="1"/>
      <protection locked="0" hidden="1"/>
    </xf>
    <xf numFmtId="0" fontId="0" fillId="0" borderId="25" xfId="0" applyFill="1" applyBorder="1" applyAlignment="1" applyProtection="1">
      <alignment horizontal="center" vertical="center" wrapText="1"/>
      <protection locked="0" hidden="1"/>
    </xf>
    <xf numFmtId="0" fontId="59" fillId="0" borderId="13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1" xfId="0" applyBorder="1" applyAlignment="1">
      <alignment horizontal="center"/>
    </xf>
    <xf numFmtId="0" fontId="59" fillId="0" borderId="39" xfId="0" applyFont="1" applyFill="1" applyBorder="1" applyAlignment="1" applyProtection="1">
      <alignment horizontal="center" vertical="center" wrapText="1"/>
      <protection locked="0" hidden="1"/>
    </xf>
    <xf numFmtId="0" fontId="0" fillId="0" borderId="39" xfId="0" applyFill="1" applyBorder="1" applyAlignment="1" applyProtection="1">
      <alignment horizontal="center" vertical="center" wrapText="1"/>
      <protection locked="0" hidden="1"/>
    </xf>
    <xf numFmtId="0" fontId="61" fillId="0" borderId="125" xfId="0" applyFont="1" applyFill="1" applyBorder="1" applyAlignment="1" applyProtection="1">
      <alignment horizontal="center" vertical="center" wrapText="1"/>
      <protection hidden="1"/>
    </xf>
    <xf numFmtId="0" fontId="61" fillId="0" borderId="62" xfId="0" applyFont="1" applyFill="1" applyBorder="1" applyAlignment="1" applyProtection="1">
      <alignment horizontal="center" vertical="center" wrapText="1"/>
      <protection hidden="1"/>
    </xf>
    <xf numFmtId="0" fontId="3" fillId="0" borderId="62" xfId="0" applyFont="1" applyFill="1" applyBorder="1" applyAlignment="1" applyProtection="1">
      <alignment horizontal="center" vertical="center" wrapText="1"/>
      <protection locked="0" hidden="1"/>
    </xf>
    <xf numFmtId="0" fontId="3" fillId="0" borderId="126" xfId="0" applyFont="1" applyFill="1" applyBorder="1" applyAlignment="1" applyProtection="1">
      <alignment horizontal="center" vertical="center" wrapText="1"/>
      <protection locked="0" hidden="1"/>
    </xf>
    <xf numFmtId="0" fontId="61" fillId="0" borderId="71" xfId="0" applyFont="1" applyFill="1" applyBorder="1" applyAlignment="1" applyProtection="1">
      <alignment horizontal="center" vertical="center"/>
      <protection hidden="1"/>
    </xf>
    <xf numFmtId="0" fontId="61" fillId="0" borderId="63" xfId="0" applyFont="1" applyFill="1" applyBorder="1" applyAlignment="1" applyProtection="1">
      <alignment horizontal="center" vertical="center"/>
      <protection hidden="1"/>
    </xf>
    <xf numFmtId="0" fontId="0" fillId="0" borderId="129" xfId="0" applyFill="1" applyBorder="1" applyAlignment="1" applyProtection="1">
      <alignment horizontal="center" vertical="center"/>
      <protection hidden="1"/>
    </xf>
    <xf numFmtId="0" fontId="0" fillId="0" borderId="90" xfId="0" applyFill="1" applyBorder="1" applyAlignment="1" applyProtection="1">
      <alignment horizontal="center" vertical="center" wrapText="1"/>
      <protection locked="0" hidden="1"/>
    </xf>
    <xf numFmtId="0" fontId="0" fillId="0" borderId="20" xfId="0" applyFill="1" applyBorder="1" applyAlignment="1" applyProtection="1">
      <alignment horizontal="center" vertical="center" wrapText="1"/>
      <protection locked="0" hidden="1"/>
    </xf>
    <xf numFmtId="0" fontId="0" fillId="0" borderId="169" xfId="0" applyFill="1" applyBorder="1" applyAlignment="1" applyProtection="1">
      <alignment horizontal="center" vertical="center" wrapText="1"/>
      <protection locked="0" hidden="1"/>
    </xf>
    <xf numFmtId="164" fontId="0" fillId="0" borderId="1" xfId="0" applyNumberFormat="1" applyBorder="1" applyAlignment="1" applyProtection="1">
      <alignment horizontal="center"/>
      <protection hidden="1"/>
    </xf>
    <xf numFmtId="166" fontId="2" fillId="0" borderId="20" xfId="0" applyNumberFormat="1" applyFont="1" applyFill="1" applyBorder="1" applyAlignment="1" applyProtection="1">
      <alignment horizontal="center"/>
      <protection hidden="1"/>
    </xf>
    <xf numFmtId="166" fontId="2" fillId="0" borderId="98" xfId="0" applyNumberFormat="1" applyFont="1" applyFill="1" applyBorder="1" applyAlignment="1" applyProtection="1">
      <alignment horizontal="center"/>
      <protection locked="0" hidden="1"/>
    </xf>
    <xf numFmtId="166" fontId="2" fillId="0" borderId="25" xfId="0" applyNumberFormat="1" applyFont="1" applyFill="1" applyBorder="1" applyAlignment="1" applyProtection="1">
      <alignment horizontal="center"/>
      <protection locked="0" hidden="1"/>
    </xf>
    <xf numFmtId="166" fontId="2" fillId="0" borderId="24" xfId="0" applyNumberFormat="1" applyFont="1" applyFill="1" applyBorder="1" applyAlignment="1" applyProtection="1">
      <alignment horizontal="center"/>
      <protection locked="0" hidden="1"/>
    </xf>
    <xf numFmtId="166" fontId="2" fillId="0" borderId="127" xfId="0" applyNumberFormat="1" applyFont="1" applyFill="1" applyBorder="1" applyAlignment="1" applyProtection="1">
      <alignment horizontal="center"/>
      <protection locked="0" hidden="1"/>
    </xf>
    <xf numFmtId="164" fontId="2" fillId="0" borderId="20" xfId="0" applyNumberFormat="1" applyFont="1" applyFill="1" applyBorder="1" applyAlignment="1" applyProtection="1">
      <alignment horizontal="center"/>
      <protection hidden="1"/>
    </xf>
    <xf numFmtId="164" fontId="2" fillId="0" borderId="57" xfId="0" applyNumberFormat="1" applyFont="1" applyFill="1" applyBorder="1" applyAlignment="1" applyProtection="1">
      <alignment horizontal="center"/>
      <protection hidden="1"/>
    </xf>
    <xf numFmtId="2" fontId="0" fillId="0" borderId="20" xfId="0" applyNumberFormat="1" applyFill="1" applyBorder="1" applyAlignment="1" applyProtection="1">
      <alignment horizontal="center" vertical="center"/>
      <protection hidden="1"/>
    </xf>
    <xf numFmtId="2" fontId="0" fillId="0" borderId="25" xfId="0" applyNumberFormat="1" applyFill="1" applyBorder="1" applyAlignment="1" applyProtection="1">
      <alignment horizontal="center" vertical="center"/>
      <protection hidden="1"/>
    </xf>
    <xf numFmtId="0" fontId="59" fillId="0" borderId="21" xfId="0" applyFont="1" applyBorder="1" applyAlignment="1">
      <alignment horizontal="center"/>
    </xf>
    <xf numFmtId="0" fontId="59" fillId="0" borderId="39" xfId="0" applyFont="1" applyBorder="1" applyAlignment="1">
      <alignment horizontal="center"/>
    </xf>
    <xf numFmtId="0" fontId="0" fillId="0" borderId="166" xfId="0" applyFill="1" applyBorder="1" applyAlignment="1" applyProtection="1">
      <alignment horizontal="center" vertical="center" wrapText="1"/>
      <protection locked="0" hidden="1"/>
    </xf>
    <xf numFmtId="0" fontId="0" fillId="0" borderId="167" xfId="0" applyFill="1" applyBorder="1" applyAlignment="1" applyProtection="1">
      <alignment horizontal="center" vertical="center" wrapText="1"/>
      <protection locked="0" hidden="1"/>
    </xf>
    <xf numFmtId="0" fontId="59" fillId="0" borderId="39" xfId="0" applyFont="1" applyFill="1" applyBorder="1" applyAlignment="1" applyProtection="1">
      <alignment horizontal="center" vertical="center"/>
      <protection hidden="1"/>
    </xf>
    <xf numFmtId="0" fontId="0" fillId="0" borderId="7" xfId="0" applyBorder="1" applyAlignment="1" applyProtection="1">
      <alignment vertical="center"/>
      <protection hidden="1"/>
    </xf>
    <xf numFmtId="164" fontId="2" fillId="0" borderId="1" xfId="0" applyNumberFormat="1" applyFont="1" applyFill="1" applyBorder="1" applyAlignment="1" applyProtection="1">
      <alignment horizontal="center"/>
      <protection hidden="1"/>
    </xf>
    <xf numFmtId="164" fontId="2" fillId="0" borderId="18" xfId="0" applyNumberFormat="1" applyFont="1" applyFill="1" applyBorder="1" applyAlignment="1" applyProtection="1">
      <alignment horizontal="center"/>
      <protection hidden="1"/>
    </xf>
    <xf numFmtId="166" fontId="2" fillId="0" borderId="1" xfId="0" applyNumberFormat="1" applyFont="1" applyFill="1" applyBorder="1" applyAlignment="1" applyProtection="1">
      <alignment horizontal="center"/>
      <protection hidden="1"/>
    </xf>
    <xf numFmtId="166" fontId="2" fillId="0" borderId="125" xfId="0" applyNumberFormat="1" applyFont="1" applyFill="1" applyBorder="1" applyAlignment="1" applyProtection="1">
      <alignment horizontal="center"/>
      <protection locked="0" hidden="1"/>
    </xf>
    <xf numFmtId="166" fontId="2" fillId="0" borderId="126" xfId="0" applyNumberFormat="1" applyFont="1" applyFill="1" applyBorder="1" applyAlignment="1" applyProtection="1">
      <alignment horizontal="center"/>
      <protection locked="0" hidden="1"/>
    </xf>
    <xf numFmtId="166" fontId="2" fillId="0" borderId="130" xfId="0" applyNumberFormat="1" applyFont="1" applyFill="1" applyBorder="1" applyAlignment="1" applyProtection="1">
      <alignment horizontal="center"/>
      <protection locked="0" hidden="1"/>
    </xf>
    <xf numFmtId="166" fontId="2" fillId="0" borderId="131" xfId="0" applyNumberFormat="1" applyFont="1" applyFill="1" applyBorder="1" applyAlignment="1" applyProtection="1">
      <alignment horizontal="center"/>
      <protection locked="0" hidden="1"/>
    </xf>
    <xf numFmtId="0" fontId="16" fillId="0" borderId="7" xfId="0" applyFont="1" applyBorder="1" applyAlignment="1" applyProtection="1">
      <alignment vertical="center"/>
      <protection hidden="1"/>
    </xf>
    <xf numFmtId="0" fontId="16" fillId="0" borderId="0" xfId="0" applyFont="1" applyBorder="1" applyAlignment="1" applyProtection="1">
      <alignment horizontal="right" vertical="center"/>
      <protection hidden="1"/>
    </xf>
    <xf numFmtId="0" fontId="10" fillId="0" borderId="71" xfId="0" applyFont="1" applyFill="1" applyBorder="1" applyAlignment="1" applyProtection="1">
      <alignment horizontal="left" vertical="center"/>
      <protection hidden="1"/>
    </xf>
    <xf numFmtId="0" fontId="10" fillId="0" borderId="63" xfId="0" applyFont="1" applyFill="1" applyBorder="1" applyAlignment="1" applyProtection="1">
      <alignment horizontal="left" vertical="center"/>
      <protection hidden="1"/>
    </xf>
    <xf numFmtId="14" fontId="0" fillId="0" borderId="63" xfId="0" applyNumberFormat="1" applyFill="1" applyBorder="1" applyAlignment="1" applyProtection="1">
      <alignment horizontal="center" vertical="center"/>
      <protection locked="0" hidden="1"/>
    </xf>
    <xf numFmtId="14" fontId="0" fillId="0" borderId="129" xfId="0" applyNumberFormat="1" applyFill="1" applyBorder="1" applyAlignment="1" applyProtection="1">
      <alignment horizontal="center" vertical="center"/>
      <protection locked="0" hidden="1"/>
    </xf>
    <xf numFmtId="0" fontId="2" fillId="0" borderId="71" xfId="0" applyFont="1" applyFill="1" applyBorder="1" applyAlignment="1" applyProtection="1">
      <alignment horizontal="center" vertical="center"/>
      <protection hidden="1"/>
    </xf>
    <xf numFmtId="0" fontId="2" fillId="0" borderId="63" xfId="0" applyFont="1" applyFill="1" applyBorder="1" applyAlignment="1" applyProtection="1">
      <alignment horizontal="center" vertical="center"/>
      <protection hidden="1"/>
    </xf>
    <xf numFmtId="0" fontId="0" fillId="0" borderId="63" xfId="0" applyFill="1" applyBorder="1" applyAlignment="1" applyProtection="1">
      <alignment horizontal="center" vertical="center"/>
      <protection locked="0" hidden="1"/>
    </xf>
    <xf numFmtId="0" fontId="0" fillId="0" borderId="90" xfId="0" applyFill="1" applyBorder="1" applyAlignment="1" applyProtection="1">
      <alignment horizontal="center" vertical="center"/>
      <protection locked="0" hidden="1"/>
    </xf>
    <xf numFmtId="0" fontId="9" fillId="0" borderId="62" xfId="0" applyFont="1" applyFill="1" applyBorder="1" applyAlignment="1" applyProtection="1">
      <alignment horizontal="center" vertical="center"/>
      <protection locked="0" hidden="1"/>
    </xf>
    <xf numFmtId="0" fontId="9" fillId="0" borderId="131" xfId="0" applyFont="1" applyFill="1" applyBorder="1" applyAlignment="1" applyProtection="1">
      <alignment horizontal="center" vertical="center"/>
      <protection locked="0" hidden="1"/>
    </xf>
    <xf numFmtId="164" fontId="0" fillId="0" borderId="0" xfId="0" applyNumberFormat="1" applyBorder="1" applyAlignment="1" applyProtection="1">
      <alignment horizontal="left"/>
      <protection hidden="1"/>
    </xf>
    <xf numFmtId="0" fontId="59" fillId="0" borderId="13" xfId="0" quotePrefix="1" applyFont="1" applyFill="1" applyBorder="1" applyAlignment="1" applyProtection="1">
      <alignment horizontal="center" vertical="center"/>
      <protection hidden="1"/>
    </xf>
    <xf numFmtId="167" fontId="0" fillId="0" borderId="0" xfId="0" applyNumberFormat="1" applyBorder="1" applyAlignment="1">
      <alignment horizontal="center"/>
    </xf>
    <xf numFmtId="2" fontId="16" fillId="0" borderId="0" xfId="0" applyNumberFormat="1" applyFont="1" applyBorder="1" applyAlignment="1" applyProtection="1">
      <alignment horizontal="center" vertical="center"/>
      <protection hidden="1"/>
    </xf>
    <xf numFmtId="2" fontId="16" fillId="0" borderId="9" xfId="0" applyNumberFormat="1" applyFont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right" vertical="center"/>
      <protection hidden="1"/>
    </xf>
    <xf numFmtId="0" fontId="0" fillId="0" borderId="13" xfId="0" applyBorder="1" applyAlignment="1" applyProtection="1">
      <alignment horizontal="center" vertical="top"/>
      <protection hidden="1"/>
    </xf>
    <xf numFmtId="0" fontId="0" fillId="0" borderId="0" xfId="0" applyBorder="1" applyAlignment="1" applyProtection="1">
      <alignment horizontal="left" vertical="center"/>
      <protection hidden="1"/>
    </xf>
    <xf numFmtId="0" fontId="0" fillId="0" borderId="0" xfId="0" applyBorder="1" applyAlignment="1" applyProtection="1">
      <alignment vertical="center"/>
      <protection hidden="1"/>
    </xf>
    <xf numFmtId="2" fontId="0" fillId="0" borderId="0" xfId="0" applyNumberFormat="1" applyBorder="1" applyAlignment="1" applyProtection="1">
      <alignment horizontal="center" vertical="center"/>
      <protection hidden="1"/>
    </xf>
    <xf numFmtId="2" fontId="0" fillId="0" borderId="1" xfId="0" applyNumberFormat="1" applyBorder="1" applyAlignment="1" applyProtection="1">
      <alignment horizontal="center" vertical="center"/>
      <protection hidden="1"/>
    </xf>
    <xf numFmtId="9" fontId="0" fillId="0" borderId="0" xfId="1" applyFont="1" applyBorder="1" applyAlignment="1" applyProtection="1">
      <alignment horizontal="center" vertical="center"/>
      <protection hidden="1"/>
    </xf>
    <xf numFmtId="9" fontId="0" fillId="0" borderId="1" xfId="1" applyFont="1" applyBorder="1" applyAlignment="1" applyProtection="1">
      <alignment horizontal="center" vertical="center"/>
      <protection hidden="1"/>
    </xf>
    <xf numFmtId="0" fontId="59" fillId="0" borderId="1" xfId="0" applyFont="1" applyBorder="1" applyAlignment="1" applyProtection="1">
      <alignment horizontal="center"/>
      <protection hidden="1"/>
    </xf>
    <xf numFmtId="166" fontId="2" fillId="0" borderId="70" xfId="0" applyNumberFormat="1" applyFont="1" applyFill="1" applyBorder="1" applyAlignment="1" applyProtection="1">
      <alignment horizontal="center"/>
      <protection locked="0" hidden="1"/>
    </xf>
    <xf numFmtId="166" fontId="2" fillId="0" borderId="129" xfId="0" applyNumberFormat="1" applyFont="1" applyFill="1" applyBorder="1" applyAlignment="1" applyProtection="1">
      <alignment horizontal="center"/>
      <protection locked="0" hidden="1"/>
    </xf>
    <xf numFmtId="166" fontId="2" fillId="0" borderId="71" xfId="0" applyNumberFormat="1" applyFont="1" applyFill="1" applyBorder="1" applyAlignment="1" applyProtection="1">
      <alignment horizontal="center"/>
      <protection locked="0" hidden="1"/>
    </xf>
    <xf numFmtId="166" fontId="2" fillId="0" borderId="90" xfId="0" applyNumberFormat="1" applyFont="1" applyFill="1" applyBorder="1" applyAlignment="1" applyProtection="1">
      <alignment horizontal="center"/>
      <protection locked="0" hidden="1"/>
    </xf>
    <xf numFmtId="166" fontId="2" fillId="0" borderId="30" xfId="0" applyNumberFormat="1" applyFont="1" applyFill="1" applyBorder="1" applyAlignment="1" applyProtection="1">
      <alignment horizontal="center"/>
      <protection hidden="1"/>
    </xf>
    <xf numFmtId="164" fontId="2" fillId="0" borderId="30" xfId="0" applyNumberFormat="1" applyFont="1" applyFill="1" applyBorder="1" applyAlignment="1" applyProtection="1">
      <alignment horizontal="center"/>
      <protection hidden="1"/>
    </xf>
    <xf numFmtId="164" fontId="2" fillId="0" borderId="45" xfId="0" applyNumberFormat="1" applyFont="1" applyFill="1" applyBorder="1" applyAlignment="1" applyProtection="1">
      <alignment horizontal="center"/>
      <protection hidden="1"/>
    </xf>
    <xf numFmtId="166" fontId="0" fillId="0" borderId="0" xfId="0" applyNumberFormat="1" applyBorder="1" applyAlignment="1">
      <alignment horizontal="center"/>
    </xf>
    <xf numFmtId="0" fontId="59" fillId="0" borderId="130" xfId="0" applyFont="1" applyFill="1" applyBorder="1" applyAlignment="1" applyProtection="1">
      <alignment horizontal="center" vertical="center"/>
      <protection hidden="1"/>
    </xf>
    <xf numFmtId="0" fontId="0" fillId="0" borderId="62" xfId="0" applyFill="1" applyBorder="1" applyAlignment="1" applyProtection="1">
      <alignment horizontal="center" vertical="center"/>
      <protection hidden="1"/>
    </xf>
    <xf numFmtId="0" fontId="0" fillId="0" borderId="83" xfId="0" applyFill="1" applyBorder="1" applyAlignment="1" applyProtection="1">
      <alignment horizontal="center" vertical="center"/>
      <protection hidden="1"/>
    </xf>
    <xf numFmtId="0" fontId="0" fillId="0" borderId="59" xfId="0" applyFill="1" applyBorder="1" applyAlignment="1" applyProtection="1">
      <alignment horizontal="center" vertical="center"/>
      <protection hidden="1"/>
    </xf>
    <xf numFmtId="0" fontId="59" fillId="0" borderId="125" xfId="0" applyFont="1" applyFill="1" applyBorder="1" applyAlignment="1" applyProtection="1">
      <alignment horizontal="center" vertical="center"/>
      <protection hidden="1"/>
    </xf>
    <xf numFmtId="0" fontId="0" fillId="0" borderId="131" xfId="0" applyFill="1" applyBorder="1" applyAlignment="1" applyProtection="1">
      <alignment horizontal="center" vertical="center"/>
      <protection hidden="1"/>
    </xf>
    <xf numFmtId="0" fontId="0" fillId="0" borderId="3" xfId="0" applyFill="1" applyBorder="1" applyAlignment="1" applyProtection="1">
      <alignment horizontal="center"/>
      <protection hidden="1"/>
    </xf>
    <xf numFmtId="0" fontId="0" fillId="0" borderId="4" xfId="0" applyFill="1" applyBorder="1" applyAlignment="1" applyProtection="1">
      <alignment horizontal="center"/>
      <protection hidden="1"/>
    </xf>
    <xf numFmtId="0" fontId="0" fillId="0" borderId="41" xfId="0" applyFill="1" applyBorder="1" applyAlignment="1" applyProtection="1">
      <alignment horizontal="center"/>
      <protection hidden="1"/>
    </xf>
    <xf numFmtId="0" fontId="0" fillId="0" borderId="139" xfId="0" applyFill="1" applyBorder="1" applyAlignment="1" applyProtection="1">
      <alignment horizontal="center"/>
      <protection hidden="1"/>
    </xf>
    <xf numFmtId="0" fontId="0" fillId="0" borderId="87" xfId="0" applyFill="1" applyBorder="1" applyAlignment="1" applyProtection="1">
      <alignment horizontal="center"/>
      <protection hidden="1"/>
    </xf>
    <xf numFmtId="0" fontId="0" fillId="0" borderId="140" xfId="0" applyFill="1" applyBorder="1" applyAlignment="1" applyProtection="1">
      <alignment horizontal="center"/>
      <protection hidden="1"/>
    </xf>
    <xf numFmtId="0" fontId="0" fillId="0" borderId="12" xfId="0" applyFill="1" applyBorder="1" applyAlignment="1" applyProtection="1">
      <alignment horizontal="center"/>
      <protection hidden="1"/>
    </xf>
    <xf numFmtId="0" fontId="0" fillId="0" borderId="141" xfId="0" applyFill="1" applyBorder="1" applyAlignment="1" applyProtection="1">
      <alignment horizontal="center"/>
      <protection hidden="1"/>
    </xf>
    <xf numFmtId="0" fontId="0" fillId="0" borderId="135" xfId="0" applyFill="1" applyBorder="1" applyAlignment="1" applyProtection="1">
      <alignment horizontal="center"/>
      <protection hidden="1"/>
    </xf>
    <xf numFmtId="0" fontId="0" fillId="0" borderId="84" xfId="0" applyFill="1" applyBorder="1" applyAlignment="1" applyProtection="1">
      <alignment horizontal="center" vertical="center"/>
      <protection hidden="1"/>
    </xf>
    <xf numFmtId="0" fontId="7" fillId="0" borderId="3" xfId="0" applyFont="1" applyFill="1" applyBorder="1" applyAlignment="1" applyProtection="1">
      <alignment horizontal="center"/>
      <protection hidden="1"/>
    </xf>
    <xf numFmtId="0" fontId="7" fillId="0" borderId="4" xfId="0" applyFont="1" applyFill="1" applyBorder="1" applyAlignment="1" applyProtection="1">
      <alignment horizontal="center"/>
      <protection hidden="1"/>
    </xf>
    <xf numFmtId="0" fontId="7" fillId="0" borderId="5" xfId="0" applyFont="1" applyFill="1" applyBorder="1" applyAlignment="1" applyProtection="1">
      <alignment horizontal="center"/>
      <protection hidden="1"/>
    </xf>
    <xf numFmtId="0" fontId="7" fillId="0" borderId="114" xfId="0" applyFont="1" applyFill="1" applyBorder="1" applyAlignment="1" applyProtection="1">
      <alignment horizontal="center"/>
      <protection hidden="1"/>
    </xf>
    <xf numFmtId="0" fontId="7" fillId="0" borderId="134" xfId="0" applyFont="1" applyFill="1" applyBorder="1" applyAlignment="1" applyProtection="1">
      <alignment horizontal="center"/>
      <protection hidden="1"/>
    </xf>
    <xf numFmtId="0" fontId="7" fillId="0" borderId="135" xfId="0" applyFont="1" applyFill="1" applyBorder="1" applyAlignment="1" applyProtection="1">
      <alignment horizontal="center"/>
      <protection hidden="1"/>
    </xf>
    <xf numFmtId="0" fontId="0" fillId="0" borderId="31" xfId="0" applyFill="1" applyBorder="1" applyAlignment="1" applyProtection="1">
      <alignment horizontal="center" vertical="center" wrapText="1"/>
      <protection locked="0" hidden="1"/>
    </xf>
    <xf numFmtId="0" fontId="0" fillId="0" borderId="168" xfId="0" applyFill="1" applyBorder="1" applyAlignment="1" applyProtection="1">
      <alignment horizontal="center" vertical="center" wrapText="1"/>
      <protection locked="0" hidden="1"/>
    </xf>
    <xf numFmtId="0" fontId="59" fillId="0" borderId="74" xfId="0" applyFont="1" applyFill="1" applyBorder="1" applyAlignment="1" applyProtection="1">
      <alignment horizontal="left" vertical="center"/>
      <protection hidden="1"/>
    </xf>
    <xf numFmtId="0" fontId="58" fillId="0" borderId="73" xfId="0" applyFont="1" applyFill="1" applyBorder="1" applyAlignment="1" applyProtection="1">
      <alignment horizontal="left" vertical="center"/>
      <protection hidden="1"/>
    </xf>
    <xf numFmtId="0" fontId="58" fillId="0" borderId="0" xfId="0" applyFont="1" applyFill="1" applyBorder="1" applyAlignment="1" applyProtection="1">
      <alignment horizontal="left" vertical="center"/>
      <protection hidden="1"/>
    </xf>
    <xf numFmtId="164" fontId="0" fillId="0" borderId="1" xfId="0" applyNumberFormat="1" applyFill="1" applyBorder="1" applyAlignment="1" applyProtection="1">
      <alignment horizontal="center"/>
      <protection locked="0" hidden="1"/>
    </xf>
    <xf numFmtId="0" fontId="59" fillId="0" borderId="91" xfId="0" applyFont="1" applyFill="1" applyBorder="1" applyAlignment="1" applyProtection="1">
      <alignment horizontal="left" vertical="center"/>
      <protection hidden="1"/>
    </xf>
    <xf numFmtId="0" fontId="59" fillId="0" borderId="13" xfId="0" applyFont="1" applyFill="1" applyBorder="1" applyAlignment="1" applyProtection="1">
      <alignment horizontal="left" vertical="center"/>
      <protection hidden="1"/>
    </xf>
    <xf numFmtId="0" fontId="59" fillId="0" borderId="73" xfId="0" applyFont="1" applyFill="1" applyBorder="1" applyAlignment="1" applyProtection="1">
      <alignment horizontal="left" vertical="center"/>
      <protection hidden="1"/>
    </xf>
    <xf numFmtId="0" fontId="59" fillId="0" borderId="0" xfId="0" applyFont="1" applyFill="1" applyBorder="1" applyAlignment="1" applyProtection="1">
      <alignment horizontal="left" vertical="center"/>
      <protection hidden="1"/>
    </xf>
    <xf numFmtId="0" fontId="0" fillId="0" borderId="31" xfId="0" applyFill="1" applyBorder="1" applyAlignment="1" applyProtection="1">
      <alignment horizontal="center" vertical="center" wrapText="1"/>
      <protection hidden="1"/>
    </xf>
    <xf numFmtId="0" fontId="65" fillId="0" borderId="130" xfId="0" applyFont="1" applyFill="1" applyBorder="1" applyAlignment="1" applyProtection="1">
      <alignment horizontal="center" vertical="center"/>
      <protection hidden="1"/>
    </xf>
    <xf numFmtId="0" fontId="65" fillId="0" borderId="62" xfId="0" applyFont="1" applyFill="1" applyBorder="1" applyAlignment="1" applyProtection="1">
      <alignment horizontal="center" vertical="center"/>
      <protection hidden="1"/>
    </xf>
    <xf numFmtId="0" fontId="10" fillId="0" borderId="125" xfId="0" applyFont="1" applyFill="1" applyBorder="1" applyAlignment="1" applyProtection="1">
      <alignment horizontal="left" vertical="center"/>
      <protection hidden="1"/>
    </xf>
    <xf numFmtId="0" fontId="10" fillId="0" borderId="62" xfId="0" applyFont="1" applyFill="1" applyBorder="1" applyAlignment="1" applyProtection="1">
      <alignment horizontal="left" vertical="center"/>
      <protection hidden="1"/>
    </xf>
    <xf numFmtId="0" fontId="0" fillId="0" borderId="53" xfId="0" applyBorder="1" applyAlignment="1" applyProtection="1">
      <alignment horizontal="center"/>
      <protection hidden="1"/>
    </xf>
    <xf numFmtId="0" fontId="0" fillId="0" borderId="138" xfId="0" applyBorder="1" applyAlignment="1" applyProtection="1">
      <alignment horizontal="center"/>
      <protection hidden="1"/>
    </xf>
    <xf numFmtId="0" fontId="10" fillId="0" borderId="0" xfId="0" applyFont="1" applyBorder="1" applyAlignment="1" applyProtection="1">
      <alignment horizontal="center" vertical="center"/>
      <protection hidden="1"/>
    </xf>
    <xf numFmtId="0" fontId="10" fillId="0" borderId="0" xfId="0" applyFont="1" applyBorder="1" applyAlignment="1" applyProtection="1">
      <alignment horizontal="center"/>
      <protection hidden="1"/>
    </xf>
    <xf numFmtId="0" fontId="10" fillId="0" borderId="6" xfId="0" applyFont="1" applyBorder="1" applyAlignment="1" applyProtection="1">
      <alignment horizontal="center"/>
      <protection locked="0" hidden="1"/>
    </xf>
    <xf numFmtId="0" fontId="10" fillId="0" borderId="26" xfId="0" applyFont="1" applyBorder="1" applyAlignment="1" applyProtection="1">
      <alignment horizontal="center"/>
      <protection locked="0" hidden="1"/>
    </xf>
    <xf numFmtId="0" fontId="10" fillId="0" borderId="17" xfId="0" applyFont="1" applyBorder="1" applyAlignment="1" applyProtection="1">
      <alignment horizontal="center"/>
      <protection locked="0" hidden="1"/>
    </xf>
    <xf numFmtId="0" fontId="10" fillId="0" borderId="23" xfId="0" applyFont="1" applyBorder="1" applyAlignment="1" applyProtection="1">
      <alignment horizontal="center"/>
      <protection locked="0" hidden="1"/>
    </xf>
    <xf numFmtId="0" fontId="10" fillId="0" borderId="8" xfId="0" applyFont="1" applyBorder="1" applyAlignment="1" applyProtection="1">
      <alignment horizontal="center"/>
      <protection locked="0" hidden="1"/>
    </xf>
    <xf numFmtId="0" fontId="10" fillId="0" borderId="133" xfId="0" applyFont="1" applyBorder="1" applyAlignment="1" applyProtection="1">
      <alignment horizontal="center"/>
      <protection locked="0" hidden="1"/>
    </xf>
    <xf numFmtId="0" fontId="10" fillId="0" borderId="89" xfId="0" applyFont="1" applyBorder="1" applyAlignment="1" applyProtection="1">
      <alignment horizontal="center" vertical="center"/>
      <protection hidden="1"/>
    </xf>
    <xf numFmtId="0" fontId="10" fillId="0" borderId="1" xfId="0" applyFont="1" applyBorder="1" applyAlignment="1" applyProtection="1">
      <alignment horizontal="center" vertical="center"/>
      <protection hidden="1"/>
    </xf>
    <xf numFmtId="0" fontId="10" fillId="0" borderId="91" xfId="0" applyFont="1" applyBorder="1" applyAlignment="1" applyProtection="1">
      <alignment horizontal="center" vertical="center"/>
      <protection hidden="1"/>
    </xf>
    <xf numFmtId="0" fontId="10" fillId="0" borderId="73" xfId="0" applyFont="1" applyBorder="1" applyAlignment="1" applyProtection="1">
      <alignment horizontal="center" vertical="center"/>
      <protection hidden="1"/>
    </xf>
    <xf numFmtId="0" fontId="10" fillId="0" borderId="88" xfId="0" applyFont="1" applyBorder="1" applyAlignment="1" applyProtection="1">
      <alignment horizontal="center" vertical="center"/>
      <protection hidden="1"/>
    </xf>
    <xf numFmtId="0" fontId="10" fillId="0" borderId="96" xfId="0" applyFont="1" applyBorder="1" applyAlignment="1" applyProtection="1">
      <alignment horizontal="center" vertical="center"/>
      <protection hidden="1"/>
    </xf>
    <xf numFmtId="0" fontId="10" fillId="0" borderId="11" xfId="0" applyFont="1" applyBorder="1" applyAlignment="1" applyProtection="1">
      <protection hidden="1"/>
    </xf>
    <xf numFmtId="0" fontId="0" fillId="0" borderId="26" xfId="0" applyBorder="1" applyAlignment="1"/>
    <xf numFmtId="0" fontId="27" fillId="0" borderId="73" xfId="0" applyFont="1" applyBorder="1" applyAlignment="1" applyProtection="1">
      <alignment horizontal="left" vertical="top"/>
      <protection hidden="1"/>
    </xf>
    <xf numFmtId="0" fontId="27" fillId="0" borderId="0" xfId="0" applyFont="1" applyBorder="1" applyAlignment="1" applyProtection="1">
      <alignment horizontal="left" vertical="top"/>
      <protection hidden="1"/>
    </xf>
    <xf numFmtId="0" fontId="10" fillId="0" borderId="73" xfId="0" applyFont="1" applyBorder="1" applyAlignment="1" applyProtection="1">
      <alignment horizontal="center"/>
      <protection hidden="1"/>
    </xf>
    <xf numFmtId="0" fontId="10" fillId="0" borderId="7" xfId="0" applyFont="1" applyBorder="1" applyAlignment="1" applyProtection="1">
      <alignment horizontal="center"/>
      <protection hidden="1"/>
    </xf>
    <xf numFmtId="0" fontId="10" fillId="0" borderId="114" xfId="0" applyFont="1" applyBorder="1" applyAlignment="1" applyProtection="1">
      <alignment horizontal="center" vertical="center" wrapText="1"/>
      <protection hidden="1"/>
    </xf>
    <xf numFmtId="0" fontId="10" fillId="0" borderId="134" xfId="0" applyFont="1" applyBorder="1" applyAlignment="1" applyProtection="1">
      <alignment horizontal="center" vertical="center" wrapText="1"/>
      <protection hidden="1"/>
    </xf>
    <xf numFmtId="0" fontId="10" fillId="0" borderId="135" xfId="0" applyFont="1" applyBorder="1" applyAlignment="1" applyProtection="1">
      <alignment horizontal="center" vertical="center" wrapText="1"/>
      <protection hidden="1"/>
    </xf>
    <xf numFmtId="0" fontId="10" fillId="0" borderId="14" xfId="0" applyFont="1" applyBorder="1" applyAlignment="1" applyProtection="1">
      <alignment horizontal="left"/>
      <protection locked="0" hidden="1"/>
    </xf>
    <xf numFmtId="0" fontId="10" fillId="0" borderId="9" xfId="0" applyFont="1" applyBorder="1" applyAlignment="1" applyProtection="1">
      <alignment horizontal="left"/>
      <protection locked="0" hidden="1"/>
    </xf>
    <xf numFmtId="0" fontId="10" fillId="0" borderId="133" xfId="0" applyFont="1" applyBorder="1" applyAlignment="1" applyProtection="1">
      <alignment horizontal="left"/>
      <protection locked="0" hidden="1"/>
    </xf>
    <xf numFmtId="0" fontId="10" fillId="0" borderId="95" xfId="0" applyFont="1" applyBorder="1" applyAlignment="1" applyProtection="1">
      <alignment horizontal="left"/>
      <protection locked="0" hidden="1"/>
    </xf>
    <xf numFmtId="0" fontId="10" fillId="0" borderId="15" xfId="0" applyFont="1" applyBorder="1" applyAlignment="1" applyProtection="1">
      <alignment horizontal="left" vertical="center"/>
      <protection hidden="1"/>
    </xf>
    <xf numFmtId="0" fontId="10" fillId="0" borderId="13" xfId="0" applyFont="1" applyBorder="1" applyAlignment="1" applyProtection="1">
      <alignment horizontal="left" vertical="center"/>
      <protection hidden="1"/>
    </xf>
    <xf numFmtId="0" fontId="10" fillId="0" borderId="21" xfId="0" applyFont="1" applyBorder="1" applyAlignment="1" applyProtection="1">
      <alignment horizontal="left" vertical="center"/>
      <protection hidden="1"/>
    </xf>
    <xf numFmtId="0" fontId="10" fillId="0" borderId="28" xfId="0" applyFont="1" applyBorder="1" applyAlignment="1" applyProtection="1">
      <alignment horizontal="left"/>
      <protection locked="0" hidden="1"/>
    </xf>
    <xf numFmtId="0" fontId="10" fillId="0" borderId="143" xfId="0" applyFont="1" applyBorder="1" applyAlignment="1" applyProtection="1">
      <alignment horizontal="left"/>
      <protection locked="0" hidden="1"/>
    </xf>
    <xf numFmtId="0" fontId="10" fillId="0" borderId="19" xfId="0" applyFont="1" applyBorder="1" applyAlignment="1" applyProtection="1">
      <alignment horizontal="left" vertical="center" wrapText="1"/>
      <protection hidden="1"/>
    </xf>
    <xf numFmtId="0" fontId="0" fillId="0" borderId="13" xfId="0" applyBorder="1" applyAlignment="1" applyProtection="1">
      <alignment horizontal="left" vertical="center" wrapText="1"/>
      <protection hidden="1"/>
    </xf>
    <xf numFmtId="0" fontId="0" fillId="0" borderId="92" xfId="0" applyBorder="1" applyAlignment="1" applyProtection="1">
      <alignment horizontal="left" vertical="center" wrapText="1"/>
      <protection hidden="1"/>
    </xf>
    <xf numFmtId="0" fontId="10" fillId="0" borderId="89" xfId="0" applyFont="1" applyBorder="1" applyAlignment="1" applyProtection="1">
      <alignment horizontal="left" vertical="center" wrapText="1"/>
      <protection locked="0" hidden="1"/>
    </xf>
    <xf numFmtId="0" fontId="10" fillId="0" borderId="1" xfId="0" applyFont="1" applyBorder="1" applyAlignment="1" applyProtection="1">
      <alignment horizontal="left" vertical="center" wrapText="1"/>
      <protection locked="0" hidden="1"/>
    </xf>
    <xf numFmtId="0" fontId="10" fillId="0" borderId="23" xfId="0" applyFont="1" applyBorder="1" applyAlignment="1" applyProtection="1">
      <alignment horizontal="left" vertical="center" wrapText="1"/>
      <protection locked="0" hidden="1"/>
    </xf>
    <xf numFmtId="0" fontId="10" fillId="0" borderId="28" xfId="0" applyFont="1" applyBorder="1" applyAlignment="1" applyProtection="1">
      <alignment horizontal="center" wrapText="1"/>
      <protection locked="0" hidden="1"/>
    </xf>
    <xf numFmtId="0" fontId="10" fillId="0" borderId="143" xfId="0" applyFont="1" applyBorder="1" applyAlignment="1" applyProtection="1">
      <alignment horizontal="center" wrapText="1"/>
      <protection locked="0" hidden="1"/>
    </xf>
    <xf numFmtId="0" fontId="10" fillId="0" borderId="30" xfId="0" applyFont="1" applyBorder="1" applyAlignment="1" applyProtection="1">
      <alignment horizontal="center" vertical="center"/>
      <protection locked="0" hidden="1"/>
    </xf>
    <xf numFmtId="0" fontId="10" fillId="0" borderId="149" xfId="0" applyFont="1" applyBorder="1" applyAlignment="1" applyProtection="1">
      <alignment horizontal="center" vertical="center"/>
      <protection locked="0" hidden="1"/>
    </xf>
    <xf numFmtId="0" fontId="10" fillId="0" borderId="11" xfId="0" applyFont="1" applyBorder="1" applyAlignment="1" applyProtection="1">
      <alignment horizontal="center"/>
      <protection hidden="1"/>
    </xf>
    <xf numFmtId="0" fontId="10" fillId="0" borderId="73" xfId="0" applyFont="1" applyBorder="1" applyAlignment="1" applyProtection="1">
      <alignment horizontal="center"/>
      <protection locked="0" hidden="1"/>
    </xf>
    <xf numFmtId="0" fontId="10" fillId="0" borderId="0" xfId="0" applyFont="1" applyBorder="1" applyAlignment="1" applyProtection="1">
      <alignment horizontal="center"/>
      <protection locked="0" hidden="1"/>
    </xf>
    <xf numFmtId="49" fontId="10" fillId="0" borderId="145" xfId="0" applyNumberFormat="1" applyFont="1" applyBorder="1" applyAlignment="1" applyProtection="1">
      <alignment horizontal="center" vertical="top"/>
      <protection locked="0" hidden="1"/>
    </xf>
    <xf numFmtId="49" fontId="10" fillId="0" borderId="110" xfId="0" applyNumberFormat="1" applyFont="1" applyBorder="1" applyAlignment="1" applyProtection="1">
      <alignment horizontal="center" vertical="top"/>
      <protection locked="0" hidden="1"/>
    </xf>
    <xf numFmtId="49" fontId="10" fillId="0" borderId="11" xfId="0" applyNumberFormat="1" applyFont="1" applyBorder="1" applyAlignment="1" applyProtection="1">
      <alignment horizontal="center" vertical="top"/>
      <protection locked="0" hidden="1"/>
    </xf>
    <xf numFmtId="49" fontId="10" fillId="0" borderId="26" xfId="0" applyNumberFormat="1" applyFont="1" applyBorder="1" applyAlignment="1" applyProtection="1">
      <alignment horizontal="center" vertical="top"/>
      <protection locked="0" hidden="1"/>
    </xf>
    <xf numFmtId="49" fontId="10" fillId="0" borderId="22" xfId="0" applyNumberFormat="1" applyFont="1" applyBorder="1" applyAlignment="1" applyProtection="1">
      <alignment horizontal="center" vertical="top"/>
      <protection locked="0" hidden="1"/>
    </xf>
    <xf numFmtId="49" fontId="10" fillId="0" borderId="23" xfId="0" applyNumberFormat="1" applyFont="1" applyBorder="1" applyAlignment="1" applyProtection="1">
      <alignment horizontal="center" vertical="top"/>
      <protection locked="0" hidden="1"/>
    </xf>
    <xf numFmtId="0" fontId="10" fillId="0" borderId="6" xfId="0" applyFont="1" applyBorder="1" applyAlignment="1" applyProtection="1">
      <protection locked="0" hidden="1"/>
    </xf>
    <xf numFmtId="0" fontId="10" fillId="0" borderId="0" xfId="0" applyFont="1" applyBorder="1" applyAlignment="1" applyProtection="1">
      <protection locked="0" hidden="1"/>
    </xf>
    <xf numFmtId="0" fontId="10" fillId="0" borderId="88" xfId="0" applyFont="1" applyBorder="1" applyAlignment="1" applyProtection="1">
      <alignment horizontal="center"/>
      <protection locked="0" hidden="1"/>
    </xf>
    <xf numFmtId="0" fontId="10" fillId="0" borderId="88" xfId="0" applyFont="1" applyBorder="1" applyAlignment="1" applyProtection="1">
      <alignment horizontal="center"/>
      <protection hidden="1"/>
    </xf>
    <xf numFmtId="49" fontId="10" fillId="0" borderId="148" xfId="0" applyNumberFormat="1" applyFont="1" applyBorder="1" applyAlignment="1" applyProtection="1">
      <alignment horizontal="center" vertical="top"/>
      <protection locked="0" hidden="1"/>
    </xf>
    <xf numFmtId="49" fontId="10" fillId="0" borderId="14" xfId="0" applyNumberFormat="1" applyFont="1" applyBorder="1" applyAlignment="1" applyProtection="1">
      <alignment horizontal="center" vertical="top"/>
      <protection locked="0" hidden="1"/>
    </xf>
    <xf numFmtId="49" fontId="10" fillId="0" borderId="133" xfId="0" applyNumberFormat="1" applyFont="1" applyBorder="1" applyAlignment="1" applyProtection="1">
      <alignment horizontal="center" vertical="top"/>
      <protection locked="0" hidden="1"/>
    </xf>
    <xf numFmtId="0" fontId="10" fillId="0" borderId="6" xfId="0" applyFont="1" applyBorder="1" applyAlignment="1" applyProtection="1">
      <alignment horizontal="left"/>
      <protection locked="0" hidden="1"/>
    </xf>
    <xf numFmtId="0" fontId="10" fillId="0" borderId="0" xfId="0" applyFont="1" applyBorder="1" applyAlignment="1" applyProtection="1">
      <alignment horizontal="left"/>
      <protection locked="0" hidden="1"/>
    </xf>
    <xf numFmtId="0" fontId="10" fillId="0" borderId="88" xfId="0" applyFont="1" applyBorder="1" applyAlignment="1" applyProtection="1">
      <alignment horizontal="left"/>
      <protection locked="0" hidden="1"/>
    </xf>
    <xf numFmtId="0" fontId="0" fillId="0" borderId="6" xfId="0" applyBorder="1" applyAlignment="1" applyProtection="1">
      <alignment horizontal="center"/>
      <protection locked="0" hidden="1"/>
    </xf>
    <xf numFmtId="0" fontId="0" fillId="0" borderId="7" xfId="0" applyBorder="1" applyAlignment="1" applyProtection="1">
      <alignment horizontal="center"/>
      <protection locked="0" hidden="1"/>
    </xf>
    <xf numFmtId="0" fontId="0" fillId="0" borderId="8" xfId="0" applyBorder="1" applyAlignment="1" applyProtection="1">
      <alignment horizontal="center"/>
      <protection locked="0" hidden="1"/>
    </xf>
    <xf numFmtId="0" fontId="0" fillId="0" borderId="10" xfId="0" applyBorder="1" applyAlignment="1" applyProtection="1">
      <alignment horizontal="center"/>
      <protection locked="0" hidden="1"/>
    </xf>
    <xf numFmtId="0" fontId="10" fillId="0" borderId="73" xfId="0" applyFont="1" applyBorder="1" applyAlignment="1" applyProtection="1">
      <alignment horizontal="center" wrapText="1"/>
      <protection locked="0" hidden="1"/>
    </xf>
    <xf numFmtId="0" fontId="10" fillId="0" borderId="0" xfId="0" applyFont="1" applyBorder="1" applyAlignment="1" applyProtection="1">
      <alignment horizontal="center" wrapText="1"/>
      <protection locked="0" hidden="1"/>
    </xf>
    <xf numFmtId="0" fontId="0" fillId="0" borderId="73" xfId="0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49" fontId="10" fillId="0" borderId="6" xfId="0" applyNumberFormat="1" applyFont="1" applyBorder="1" applyAlignment="1" applyProtection="1">
      <alignment horizontal="center" vertical="top"/>
      <protection locked="0" hidden="1"/>
    </xf>
    <xf numFmtId="49" fontId="10" fillId="0" borderId="7" xfId="0" applyNumberFormat="1" applyFont="1" applyBorder="1" applyAlignment="1" applyProtection="1">
      <alignment horizontal="center" vertical="top"/>
      <protection locked="0" hidden="1"/>
    </xf>
    <xf numFmtId="49" fontId="10" fillId="0" borderId="8" xfId="0" applyNumberFormat="1" applyFont="1" applyBorder="1" applyAlignment="1" applyProtection="1">
      <alignment horizontal="center" vertical="top"/>
      <protection locked="0" hidden="1"/>
    </xf>
    <xf numFmtId="49" fontId="10" fillId="0" borderId="10" xfId="0" applyNumberFormat="1" applyFont="1" applyBorder="1" applyAlignment="1" applyProtection="1">
      <alignment horizontal="center" vertical="top"/>
      <protection locked="0" hidden="1"/>
    </xf>
    <xf numFmtId="0" fontId="10" fillId="0" borderId="4" xfId="0" applyFont="1" applyBorder="1" applyAlignment="1" applyProtection="1">
      <alignment horizontal="left" vertical="center" wrapText="1"/>
      <protection hidden="1"/>
    </xf>
    <xf numFmtId="0" fontId="10" fillId="0" borderId="13" xfId="0" applyFont="1" applyBorder="1" applyAlignment="1" applyProtection="1">
      <alignment horizontal="center" vertical="center" textRotation="90"/>
      <protection hidden="1"/>
    </xf>
    <xf numFmtId="0" fontId="10" fillId="0" borderId="0" xfId="0" applyFont="1" applyBorder="1" applyAlignment="1" applyProtection="1">
      <alignment horizontal="center" vertical="center" textRotation="90"/>
      <protection hidden="1"/>
    </xf>
    <xf numFmtId="0" fontId="10" fillId="0" borderId="1" xfId="0" applyFont="1" applyBorder="1" applyAlignment="1" applyProtection="1">
      <alignment horizontal="center" vertical="center" textRotation="90"/>
      <protection hidden="1"/>
    </xf>
    <xf numFmtId="49" fontId="10" fillId="0" borderId="13" xfId="0" applyNumberFormat="1" applyFont="1" applyBorder="1" applyAlignment="1" applyProtection="1">
      <alignment horizontal="center" vertical="center" textRotation="90"/>
      <protection hidden="1"/>
    </xf>
    <xf numFmtId="49" fontId="10" fillId="0" borderId="0" xfId="0" applyNumberFormat="1" applyFont="1" applyBorder="1" applyAlignment="1" applyProtection="1">
      <alignment horizontal="center" vertical="center" textRotation="90"/>
      <protection hidden="1"/>
    </xf>
    <xf numFmtId="49" fontId="10" fillId="0" borderId="1" xfId="0" applyNumberFormat="1" applyFont="1" applyBorder="1" applyAlignment="1" applyProtection="1">
      <alignment horizontal="center" vertical="center" textRotation="90"/>
      <protection hidden="1"/>
    </xf>
    <xf numFmtId="49" fontId="10" fillId="0" borderId="146" xfId="0" applyNumberFormat="1" applyFont="1" applyBorder="1" applyAlignment="1" applyProtection="1">
      <alignment horizontal="center" vertical="top"/>
      <protection locked="0" hidden="1"/>
    </xf>
    <xf numFmtId="49" fontId="10" fillId="0" borderId="147" xfId="0" applyNumberFormat="1" applyFont="1" applyBorder="1" applyAlignment="1" applyProtection="1">
      <alignment horizontal="center" vertical="top"/>
      <protection locked="0" hidden="1"/>
    </xf>
    <xf numFmtId="0" fontId="10" fillId="0" borderId="0" xfId="0" applyFont="1" applyBorder="1" applyAlignment="1" applyProtection="1">
      <alignment horizontal="left" vertical="center" wrapText="1"/>
      <protection locked="0" hidden="1"/>
    </xf>
    <xf numFmtId="0" fontId="10" fillId="0" borderId="88" xfId="0" applyFont="1" applyBorder="1" applyAlignment="1" applyProtection="1">
      <alignment horizontal="left" vertical="center" wrapText="1"/>
      <protection locked="0" hidden="1"/>
    </xf>
    <xf numFmtId="0" fontId="27" fillId="0" borderId="3" xfId="0" applyFont="1" applyBorder="1" applyAlignment="1" applyProtection="1">
      <alignment horizontal="left" vertical="top"/>
      <protection hidden="1"/>
    </xf>
    <xf numFmtId="0" fontId="27" fillId="0" borderId="4" xfId="0" applyFont="1" applyBorder="1" applyAlignment="1" applyProtection="1">
      <alignment horizontal="left" vertical="top"/>
      <protection hidden="1"/>
    </xf>
    <xf numFmtId="0" fontId="27" fillId="0" borderId="137" xfId="0" applyFont="1" applyBorder="1" applyAlignment="1" applyProtection="1">
      <alignment horizontal="left" vertical="top"/>
      <protection hidden="1"/>
    </xf>
    <xf numFmtId="0" fontId="10" fillId="0" borderId="6" xfId="0" applyFont="1" applyBorder="1" applyAlignment="1" applyProtection="1">
      <alignment horizontal="center"/>
      <protection hidden="1"/>
    </xf>
    <xf numFmtId="0" fontId="10" fillId="0" borderId="17" xfId="0" applyFont="1" applyBorder="1" applyAlignment="1" applyProtection="1">
      <alignment horizontal="center"/>
      <protection hidden="1"/>
    </xf>
    <xf numFmtId="0" fontId="10" fillId="0" borderId="1" xfId="0" applyFont="1" applyBorder="1" applyAlignment="1" applyProtection="1">
      <alignment horizontal="center"/>
      <protection hidden="1"/>
    </xf>
    <xf numFmtId="0" fontId="10" fillId="0" borderId="96" xfId="0" applyFont="1" applyBorder="1" applyAlignment="1" applyProtection="1">
      <alignment horizontal="center"/>
      <protection hidden="1"/>
    </xf>
    <xf numFmtId="0" fontId="10" fillId="0" borderId="4" xfId="0" applyFont="1" applyBorder="1" applyAlignment="1" applyProtection="1">
      <alignment horizontal="left" vertical="center" wrapText="1"/>
      <protection locked="0" hidden="1"/>
    </xf>
    <xf numFmtId="0" fontId="10" fillId="0" borderId="137" xfId="0" applyFont="1" applyBorder="1" applyAlignment="1" applyProtection="1">
      <alignment horizontal="left" vertical="center" wrapText="1"/>
      <protection locked="0" hidden="1"/>
    </xf>
    <xf numFmtId="0" fontId="10" fillId="0" borderId="9" xfId="0" applyFont="1" applyBorder="1" applyAlignment="1" applyProtection="1">
      <alignment horizontal="center"/>
      <protection hidden="1"/>
    </xf>
    <xf numFmtId="0" fontId="10" fillId="0" borderId="95" xfId="0" applyFont="1" applyBorder="1" applyAlignment="1" applyProtection="1">
      <alignment horizontal="center"/>
      <protection hidden="1"/>
    </xf>
    <xf numFmtId="0" fontId="10" fillId="0" borderId="28" xfId="0" applyFont="1" applyBorder="1" applyAlignment="1" applyProtection="1">
      <alignment horizontal="center" vertical="center" wrapText="1"/>
      <protection locked="0" hidden="1"/>
    </xf>
    <xf numFmtId="0" fontId="10" fillId="0" borderId="143" xfId="0" applyFont="1" applyBorder="1" applyAlignment="1" applyProtection="1">
      <alignment horizontal="center" vertical="center" wrapText="1"/>
      <protection locked="0" hidden="1"/>
    </xf>
    <xf numFmtId="0" fontId="10" fillId="0" borderId="20" xfId="0" applyFont="1" applyBorder="1" applyAlignment="1" applyProtection="1">
      <alignment horizontal="center" vertical="center" wrapText="1"/>
      <protection locked="0" hidden="1"/>
    </xf>
    <xf numFmtId="0" fontId="10" fillId="0" borderId="25" xfId="0" applyFont="1" applyBorder="1" applyAlignment="1" applyProtection="1">
      <alignment horizontal="center" vertical="center" wrapText="1"/>
      <protection locked="0" hidden="1"/>
    </xf>
    <xf numFmtId="0" fontId="10" fillId="0" borderId="24" xfId="0" applyFont="1" applyBorder="1" applyAlignment="1" applyProtection="1">
      <alignment vertical="top" wrapText="1"/>
      <protection hidden="1"/>
    </xf>
    <xf numFmtId="0" fontId="0" fillId="0" borderId="20" xfId="0" applyBorder="1" applyAlignment="1">
      <alignment wrapText="1"/>
    </xf>
    <xf numFmtId="0" fontId="10" fillId="0" borderId="20" xfId="0" applyFont="1" applyBorder="1" applyAlignment="1" applyProtection="1">
      <alignment horizontal="center" wrapText="1"/>
      <protection locked="0" hidden="1"/>
    </xf>
    <xf numFmtId="0" fontId="10" fillId="0" borderId="127" xfId="0" applyFont="1" applyBorder="1" applyAlignment="1" applyProtection="1">
      <alignment horizontal="center" wrapText="1"/>
      <protection locked="0" hidden="1"/>
    </xf>
    <xf numFmtId="0" fontId="10" fillId="0" borderId="144" xfId="0" applyFont="1" applyBorder="1" applyAlignment="1" applyProtection="1">
      <alignment horizontal="center" wrapText="1"/>
      <protection locked="0" hidden="1"/>
    </xf>
    <xf numFmtId="0" fontId="10" fillId="0" borderId="13" xfId="0" applyFont="1" applyBorder="1" applyAlignment="1" applyProtection="1">
      <alignment horizontal="center" vertical="center"/>
      <protection hidden="1"/>
    </xf>
    <xf numFmtId="0" fontId="10" fillId="0" borderId="13" xfId="0" applyFont="1" applyBorder="1" applyAlignment="1" applyProtection="1">
      <alignment horizontal="left" wrapText="1"/>
      <protection hidden="1"/>
    </xf>
    <xf numFmtId="0" fontId="10" fillId="0" borderId="92" xfId="0" applyFont="1" applyBorder="1" applyAlignment="1" applyProtection="1">
      <alignment horizontal="left" wrapText="1"/>
      <protection hidden="1"/>
    </xf>
    <xf numFmtId="0" fontId="10" fillId="0" borderId="73" xfId="0" applyFont="1" applyFill="1" applyBorder="1" applyAlignment="1" applyProtection="1">
      <alignment horizontal="left" vertical="center" textRotation="90" wrapText="1"/>
      <protection locked="0" hidden="1"/>
    </xf>
    <xf numFmtId="0" fontId="10" fillId="0" borderId="0" xfId="0" applyFont="1" applyFill="1" applyBorder="1" applyAlignment="1" applyProtection="1">
      <alignment horizontal="left" vertical="center" textRotation="90" wrapText="1"/>
      <protection locked="0" hidden="1"/>
    </xf>
    <xf numFmtId="0" fontId="10" fillId="0" borderId="72" xfId="0" applyFont="1" applyFill="1" applyBorder="1" applyAlignment="1" applyProtection="1">
      <alignment horizontal="left" vertical="center" wrapText="1"/>
      <protection hidden="1"/>
    </xf>
    <xf numFmtId="0" fontId="10" fillId="0" borderId="4" xfId="0" applyFont="1" applyFill="1" applyBorder="1" applyAlignment="1" applyProtection="1">
      <alignment horizontal="left" vertical="center" wrapText="1"/>
      <protection hidden="1"/>
    </xf>
    <xf numFmtId="0" fontId="10" fillId="0" borderId="25" xfId="0" applyFont="1" applyBorder="1" applyAlignment="1" applyProtection="1">
      <alignment horizontal="center" wrapText="1"/>
      <protection locked="0" hidden="1"/>
    </xf>
    <xf numFmtId="0" fontId="10" fillId="0" borderId="22" xfId="0" applyFont="1" applyBorder="1" applyAlignment="1" applyProtection="1">
      <alignment horizontal="center" vertical="center"/>
      <protection locked="0" hidden="1"/>
    </xf>
    <xf numFmtId="0" fontId="10" fillId="0" borderId="1" xfId="0" applyFont="1" applyBorder="1" applyAlignment="1" applyProtection="1">
      <alignment horizontal="center" vertical="center"/>
      <protection locked="0" hidden="1"/>
    </xf>
    <xf numFmtId="0" fontId="10" fillId="0" borderId="18" xfId="0" applyFont="1" applyBorder="1" applyAlignment="1" applyProtection="1">
      <alignment horizontal="center" vertical="center"/>
      <protection locked="0" hidden="1"/>
    </xf>
    <xf numFmtId="0" fontId="27" fillId="0" borderId="72" xfId="0" applyFont="1" applyBorder="1" applyAlignment="1" applyProtection="1">
      <alignment horizontal="left" vertical="center"/>
      <protection hidden="1"/>
    </xf>
    <xf numFmtId="0" fontId="27" fillId="0" borderId="4" xfId="0" applyFont="1" applyBorder="1" applyAlignment="1" applyProtection="1">
      <alignment horizontal="left" vertical="center"/>
      <protection hidden="1"/>
    </xf>
    <xf numFmtId="0" fontId="27" fillId="0" borderId="5" xfId="0" applyFont="1" applyBorder="1" applyAlignment="1" applyProtection="1">
      <alignment horizontal="left" vertical="center"/>
      <protection hidden="1"/>
    </xf>
    <xf numFmtId="0" fontId="27" fillId="0" borderId="89" xfId="0" applyFont="1" applyBorder="1" applyAlignment="1" applyProtection="1">
      <alignment horizontal="left" vertical="center"/>
      <protection hidden="1"/>
    </xf>
    <xf numFmtId="0" fontId="27" fillId="0" borderId="1" xfId="0" applyFont="1" applyBorder="1" applyAlignment="1" applyProtection="1">
      <alignment horizontal="left" vertical="center"/>
      <protection hidden="1"/>
    </xf>
    <xf numFmtId="0" fontId="27" fillId="0" borderId="18" xfId="0" applyFont="1" applyBorder="1" applyAlignment="1" applyProtection="1">
      <alignment horizontal="left" vertical="center"/>
      <protection hidden="1"/>
    </xf>
    <xf numFmtId="0" fontId="27" fillId="0" borderId="3" xfId="0" applyFont="1" applyBorder="1" applyAlignment="1" applyProtection="1">
      <alignment vertical="center"/>
    </xf>
    <xf numFmtId="0" fontId="10" fillId="0" borderId="4" xfId="0" applyFont="1" applyBorder="1" applyAlignment="1" applyProtection="1">
      <alignment vertical="center"/>
    </xf>
    <xf numFmtId="0" fontId="10" fillId="0" borderId="137" xfId="0" applyFont="1" applyBorder="1" applyAlignment="1" applyProtection="1">
      <alignment vertical="center"/>
    </xf>
    <xf numFmtId="0" fontId="10" fillId="0" borderId="17" xfId="0" applyFont="1" applyBorder="1" applyAlignment="1" applyProtection="1">
      <alignment vertical="center"/>
    </xf>
    <xf numFmtId="0" fontId="10" fillId="0" borderId="1" xfId="0" applyFont="1" applyBorder="1" applyAlignment="1" applyProtection="1">
      <alignment vertical="center"/>
    </xf>
    <xf numFmtId="0" fontId="10" fillId="0" borderId="96" xfId="0" applyFont="1" applyBorder="1" applyAlignment="1" applyProtection="1">
      <alignment vertical="center"/>
    </xf>
    <xf numFmtId="0" fontId="10" fillId="0" borderId="91" xfId="0" applyFont="1" applyBorder="1" applyAlignment="1" applyProtection="1">
      <alignment horizontal="left" vertical="center"/>
      <protection hidden="1"/>
    </xf>
    <xf numFmtId="0" fontId="10" fillId="0" borderId="13" xfId="0" applyFont="1" applyBorder="1" applyAlignment="1" applyProtection="1">
      <alignment horizontal="left" vertical="center" wrapText="1"/>
      <protection hidden="1"/>
    </xf>
    <xf numFmtId="0" fontId="10" fillId="0" borderId="16" xfId="0" applyFont="1" applyBorder="1" applyAlignment="1" applyProtection="1">
      <alignment horizontal="left" vertical="center" wrapText="1"/>
      <protection hidden="1"/>
    </xf>
    <xf numFmtId="0" fontId="10" fillId="0" borderId="45" xfId="0" applyFont="1" applyBorder="1" applyAlignment="1" applyProtection="1">
      <alignment horizontal="center" vertical="center"/>
      <protection locked="0" hidden="1"/>
    </xf>
    <xf numFmtId="0" fontId="10" fillId="0" borderId="96" xfId="0" applyFont="1" applyBorder="1" applyAlignment="1" applyProtection="1">
      <alignment horizontal="center" vertical="center"/>
      <protection locked="0" hidden="1"/>
    </xf>
    <xf numFmtId="0" fontId="10" fillId="0" borderId="13" xfId="0" applyFont="1" applyBorder="1" applyAlignment="1" applyProtection="1">
      <alignment horizontal="left" wrapText="1"/>
      <protection locked="0" hidden="1"/>
    </xf>
    <xf numFmtId="0" fontId="10" fillId="0" borderId="21" xfId="0" applyFont="1" applyBorder="1" applyAlignment="1" applyProtection="1">
      <alignment horizontal="left" wrapText="1"/>
      <protection locked="0" hidden="1"/>
    </xf>
    <xf numFmtId="0" fontId="10" fillId="0" borderId="4" xfId="0" applyFont="1" applyFill="1" applyBorder="1" applyAlignment="1" applyProtection="1">
      <alignment horizontal="left" vertical="center" wrapText="1"/>
      <protection locked="0" hidden="1"/>
    </xf>
    <xf numFmtId="14" fontId="25" fillId="0" borderId="73" xfId="0" applyNumberFormat="1" applyFont="1" applyBorder="1" applyAlignment="1" applyProtection="1">
      <alignment horizontal="center"/>
      <protection locked="0" hidden="1"/>
    </xf>
    <xf numFmtId="14" fontId="25" fillId="0" borderId="0" xfId="0" applyNumberFormat="1" applyFont="1" applyBorder="1" applyAlignment="1" applyProtection="1">
      <alignment horizontal="center"/>
      <protection locked="0" hidden="1"/>
    </xf>
    <xf numFmtId="14" fontId="25" fillId="0" borderId="88" xfId="0" applyNumberFormat="1" applyFont="1" applyBorder="1" applyAlignment="1" applyProtection="1">
      <alignment horizontal="center"/>
      <protection locked="0" hidden="1"/>
    </xf>
    <xf numFmtId="0" fontId="10" fillId="0" borderId="142" xfId="0" applyFont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  <xf numFmtId="0" fontId="10" fillId="0" borderId="22" xfId="0" applyFont="1" applyBorder="1" applyAlignment="1" applyProtection="1">
      <alignment horizontal="left"/>
      <protection locked="0" hidden="1"/>
    </xf>
    <xf numFmtId="0" fontId="10" fillId="0" borderId="1" xfId="0" applyFont="1" applyBorder="1" applyAlignment="1" applyProtection="1">
      <alignment horizontal="left"/>
      <protection locked="0" hidden="1"/>
    </xf>
    <xf numFmtId="0" fontId="10" fillId="0" borderId="23" xfId="0" applyFont="1" applyBorder="1" applyAlignment="1" applyProtection="1">
      <alignment horizontal="left"/>
      <protection locked="0" hidden="1"/>
    </xf>
    <xf numFmtId="0" fontId="10" fillId="0" borderId="96" xfId="0" applyFont="1" applyBorder="1" applyAlignment="1" applyProtection="1">
      <alignment horizontal="left"/>
      <protection locked="0" hidden="1"/>
    </xf>
    <xf numFmtId="0" fontId="2" fillId="0" borderId="62" xfId="0" applyFont="1" applyBorder="1" applyAlignment="1" applyProtection="1">
      <alignment horizontal="right" wrapText="1"/>
      <protection hidden="1"/>
    </xf>
    <xf numFmtId="0" fontId="2" fillId="0" borderId="131" xfId="0" applyFont="1" applyBorder="1" applyAlignment="1" applyProtection="1">
      <alignment horizontal="right" wrapText="1"/>
      <protection hidden="1"/>
    </xf>
    <xf numFmtId="0" fontId="10" fillId="0" borderId="73" xfId="0" applyFont="1" applyBorder="1" applyAlignment="1" applyProtection="1">
      <alignment horizontal="left" wrapText="1"/>
      <protection locked="0" hidden="1"/>
    </xf>
    <xf numFmtId="0" fontId="10" fillId="0" borderId="0" xfId="0" applyFont="1" applyBorder="1" applyAlignment="1" applyProtection="1">
      <alignment horizontal="left" wrapText="1"/>
      <protection locked="0" hidden="1"/>
    </xf>
    <xf numFmtId="0" fontId="10" fillId="0" borderId="26" xfId="0" applyFont="1" applyBorder="1" applyAlignment="1" applyProtection="1">
      <alignment horizontal="left" wrapText="1"/>
      <protection locked="0" hidden="1"/>
    </xf>
    <xf numFmtId="0" fontId="24" fillId="0" borderId="73" xfId="0" applyFont="1" applyBorder="1" applyAlignment="1" applyProtection="1">
      <alignment horizontal="left" vertical="center" wrapText="1"/>
      <protection locked="0" hidden="1"/>
    </xf>
    <xf numFmtId="0" fontId="24" fillId="0" borderId="0" xfId="0" applyFont="1" applyBorder="1" applyAlignment="1" applyProtection="1">
      <alignment horizontal="left" vertical="center" wrapText="1"/>
      <protection locked="0" hidden="1"/>
    </xf>
    <xf numFmtId="0" fontId="24" fillId="0" borderId="26" xfId="0" applyFont="1" applyBorder="1" applyAlignment="1" applyProtection="1">
      <alignment horizontal="left" vertical="center" wrapText="1"/>
      <protection locked="0" hidden="1"/>
    </xf>
    <xf numFmtId="0" fontId="27" fillId="0" borderId="6" xfId="0" applyFont="1" applyBorder="1" applyAlignment="1" applyProtection="1">
      <alignment horizontal="center" vertical="center"/>
      <protection hidden="1"/>
    </xf>
    <xf numFmtId="0" fontId="27" fillId="0" borderId="0" xfId="0" applyFont="1" applyBorder="1" applyAlignment="1" applyProtection="1">
      <alignment horizontal="center" vertical="center"/>
      <protection hidden="1"/>
    </xf>
    <xf numFmtId="0" fontId="27" fillId="0" borderId="26" xfId="0" applyFont="1" applyBorder="1" applyAlignment="1" applyProtection="1">
      <alignment horizontal="center" vertical="center"/>
      <protection hidden="1"/>
    </xf>
    <xf numFmtId="0" fontId="27" fillId="0" borderId="17" xfId="0" applyFont="1" applyBorder="1" applyAlignment="1" applyProtection="1">
      <alignment horizontal="center" vertical="center"/>
      <protection hidden="1"/>
    </xf>
    <xf numFmtId="0" fontId="27" fillId="0" borderId="1" xfId="0" applyFont="1" applyBorder="1" applyAlignment="1" applyProtection="1">
      <alignment horizontal="center" vertical="center"/>
      <protection hidden="1"/>
    </xf>
    <xf numFmtId="0" fontId="27" fillId="0" borderId="23" xfId="0" applyFont="1" applyBorder="1" applyAlignment="1" applyProtection="1">
      <alignment horizontal="center" vertical="center"/>
      <protection hidden="1"/>
    </xf>
    <xf numFmtId="0" fontId="27" fillId="0" borderId="15" xfId="0" applyFont="1" applyBorder="1" applyAlignment="1" applyProtection="1">
      <alignment horizontal="center" vertical="center" wrapText="1"/>
      <protection hidden="1"/>
    </xf>
    <xf numFmtId="0" fontId="27" fillId="0" borderId="13" xfId="0" applyFont="1" applyBorder="1" applyAlignment="1" applyProtection="1">
      <alignment horizontal="center" vertical="center" wrapText="1"/>
      <protection hidden="1"/>
    </xf>
    <xf numFmtId="0" fontId="27" fillId="0" borderId="21" xfId="0" applyFont="1" applyBorder="1" applyAlignment="1" applyProtection="1">
      <alignment horizontal="center" vertical="center" wrapText="1"/>
      <protection hidden="1"/>
    </xf>
    <xf numFmtId="0" fontId="27" fillId="0" borderId="8" xfId="0" applyFont="1" applyBorder="1" applyAlignment="1" applyProtection="1">
      <alignment horizontal="center" vertical="center" wrapText="1"/>
      <protection hidden="1"/>
    </xf>
    <xf numFmtId="0" fontId="27" fillId="0" borderId="9" xfId="0" applyFont="1" applyBorder="1" applyAlignment="1" applyProtection="1">
      <alignment horizontal="center" vertical="center" wrapText="1"/>
      <protection hidden="1"/>
    </xf>
    <xf numFmtId="0" fontId="27" fillId="0" borderId="133" xfId="0" applyFont="1" applyBorder="1" applyAlignment="1" applyProtection="1">
      <alignment horizontal="center" vertical="center" wrapText="1"/>
      <protection hidden="1"/>
    </xf>
    <xf numFmtId="0" fontId="10" fillId="0" borderId="89" xfId="0" applyFont="1" applyBorder="1" applyAlignment="1" applyProtection="1">
      <alignment horizontal="center" vertical="center"/>
      <protection locked="0" hidden="1"/>
    </xf>
    <xf numFmtId="0" fontId="10" fillId="0" borderId="23" xfId="0" applyFont="1" applyBorder="1" applyAlignment="1" applyProtection="1">
      <alignment horizontal="center" vertical="center"/>
      <protection locked="0" hidden="1"/>
    </xf>
    <xf numFmtId="0" fontId="10" fillId="0" borderId="17" xfId="0" applyFont="1" applyBorder="1" applyAlignment="1" applyProtection="1">
      <alignment horizontal="center" vertical="center"/>
      <protection locked="0" hidden="1"/>
    </xf>
    <xf numFmtId="0" fontId="10" fillId="0" borderId="6" xfId="0" applyFont="1" applyBorder="1" applyAlignment="1" applyProtection="1">
      <alignment horizontal="center" vertical="center"/>
      <protection locked="0" hidden="1"/>
    </xf>
    <xf numFmtId="0" fontId="10" fillId="0" borderId="0" xfId="0" applyFont="1" applyBorder="1" applyAlignment="1" applyProtection="1">
      <alignment horizontal="center" vertical="center"/>
      <protection locked="0" hidden="1"/>
    </xf>
    <xf numFmtId="0" fontId="10" fillId="0" borderId="88" xfId="0" applyFont="1" applyBorder="1" applyAlignment="1" applyProtection="1">
      <alignment horizontal="center" vertical="center"/>
      <protection locked="0" hidden="1"/>
    </xf>
    <xf numFmtId="0" fontId="10" fillId="0" borderId="24" xfId="0" applyFont="1" applyBorder="1" applyAlignment="1" applyProtection="1">
      <alignment horizontal="center" vertical="center" wrapText="1"/>
      <protection locked="0" hidden="1"/>
    </xf>
    <xf numFmtId="0" fontId="10" fillId="0" borderId="57" xfId="0" applyFont="1" applyBorder="1" applyAlignment="1" applyProtection="1">
      <alignment horizontal="center" vertical="center" wrapText="1"/>
      <protection locked="0" hidden="1"/>
    </xf>
    <xf numFmtId="0" fontId="10" fillId="0" borderId="32" xfId="0" applyFont="1" applyBorder="1" applyAlignment="1" applyProtection="1">
      <alignment horizontal="center" vertical="center" wrapText="1"/>
      <protection locked="0" hidden="1"/>
    </xf>
    <xf numFmtId="0" fontId="10" fillId="0" borderId="45" xfId="0" applyFont="1" applyBorder="1" applyAlignment="1" applyProtection="1">
      <alignment horizontal="center" vertical="center" wrapText="1"/>
      <protection locked="0" hidden="1"/>
    </xf>
    <xf numFmtId="0" fontId="10" fillId="0" borderId="154" xfId="0" applyFont="1" applyBorder="1" applyAlignment="1" applyProtection="1">
      <alignment horizontal="left" vertical="center" textRotation="90" wrapText="1"/>
      <protection locked="0" hidden="1"/>
    </xf>
    <xf numFmtId="0" fontId="10" fillId="0" borderId="28" xfId="0" applyFont="1" applyBorder="1" applyAlignment="1" applyProtection="1">
      <alignment horizontal="left" vertical="center" textRotation="90" wrapText="1"/>
      <protection locked="0" hidden="1"/>
    </xf>
    <xf numFmtId="0" fontId="10" fillId="0" borderId="144" xfId="0" applyFont="1" applyBorder="1" applyAlignment="1" applyProtection="1">
      <alignment horizontal="left" vertical="center" textRotation="90" wrapText="1"/>
      <protection locked="0" hidden="1"/>
    </xf>
    <xf numFmtId="0" fontId="10" fillId="0" borderId="13" xfId="0" applyFont="1" applyBorder="1" applyAlignment="1" applyProtection="1">
      <alignment horizontal="center" vertical="center" wrapText="1"/>
      <protection locked="0" hidden="1"/>
    </xf>
    <xf numFmtId="0" fontId="10" fillId="0" borderId="75" xfId="0" applyFont="1" applyBorder="1" applyAlignment="1" applyProtection="1">
      <alignment horizontal="left"/>
      <protection hidden="1"/>
    </xf>
    <xf numFmtId="0" fontId="10" fillId="0" borderId="85" xfId="0" applyFont="1" applyBorder="1" applyAlignment="1" applyProtection="1">
      <alignment horizontal="left"/>
      <protection hidden="1"/>
    </xf>
    <xf numFmtId="0" fontId="10" fillId="0" borderId="86" xfId="0" applyFont="1" applyBorder="1" applyAlignment="1" applyProtection="1">
      <alignment horizontal="left"/>
      <protection hidden="1"/>
    </xf>
    <xf numFmtId="0" fontId="10" fillId="0" borderId="74" xfId="0" applyFont="1" applyBorder="1" applyAlignment="1" applyProtection="1">
      <alignment horizontal="left"/>
      <protection hidden="1"/>
    </xf>
    <xf numFmtId="0" fontId="10" fillId="0" borderId="102" xfId="0" applyFont="1" applyBorder="1" applyAlignment="1" applyProtection="1">
      <alignment horizontal="left"/>
      <protection hidden="1"/>
    </xf>
    <xf numFmtId="0" fontId="10" fillId="0" borderId="7" xfId="0" applyFont="1" applyBorder="1" applyAlignment="1" applyProtection="1">
      <alignment horizontal="center"/>
      <protection locked="0" hidden="1"/>
    </xf>
    <xf numFmtId="0" fontId="10" fillId="0" borderId="39" xfId="0" applyFont="1" applyBorder="1" applyAlignment="1" applyProtection="1">
      <alignment horizontal="center" vertical="center" wrapText="1"/>
      <protection locked="0" hidden="1"/>
    </xf>
    <xf numFmtId="0" fontId="10" fillId="0" borderId="100" xfId="0" applyFont="1" applyBorder="1" applyAlignment="1" applyProtection="1">
      <alignment horizontal="center" vertical="center" wrapText="1"/>
      <protection locked="0" hidden="1"/>
    </xf>
    <xf numFmtId="0" fontId="10" fillId="0" borderId="24" xfId="0" applyFont="1" applyBorder="1" applyAlignment="1" applyProtection="1">
      <alignment horizontal="left" vertical="center" textRotation="90" wrapText="1"/>
      <protection locked="0" hidden="1"/>
    </xf>
    <xf numFmtId="0" fontId="10" fillId="0" borderId="20" xfId="0" applyFont="1" applyBorder="1" applyAlignment="1" applyProtection="1">
      <alignment horizontal="left" vertical="center" textRotation="90" wrapText="1"/>
      <protection locked="0" hidden="1"/>
    </xf>
    <xf numFmtId="0" fontId="10" fillId="0" borderId="127" xfId="0" applyFont="1" applyBorder="1" applyAlignment="1" applyProtection="1">
      <alignment horizontal="left" vertical="center" textRotation="90" wrapText="1"/>
      <protection locked="0" hidden="1"/>
    </xf>
    <xf numFmtId="0" fontId="10" fillId="0" borderId="32" xfId="0" applyFont="1" applyBorder="1" applyAlignment="1" applyProtection="1">
      <alignment horizontal="left" vertical="center" textRotation="90" wrapText="1"/>
      <protection locked="0" hidden="1"/>
    </xf>
    <xf numFmtId="0" fontId="10" fillId="0" borderId="30" xfId="0" applyFont="1" applyBorder="1" applyAlignment="1" applyProtection="1">
      <alignment horizontal="left" vertical="center" textRotation="90" wrapText="1"/>
      <protection locked="0" hidden="1"/>
    </xf>
    <xf numFmtId="0" fontId="10" fillId="0" borderId="149" xfId="0" applyFont="1" applyBorder="1" applyAlignment="1" applyProtection="1">
      <alignment horizontal="left" vertical="center" textRotation="90" wrapText="1"/>
      <protection locked="0" hidden="1"/>
    </xf>
    <xf numFmtId="0" fontId="10" fillId="0" borderId="72" xfId="0" applyFont="1" applyBorder="1" applyAlignment="1" applyProtection="1">
      <alignment horizontal="center"/>
      <protection locked="0" hidden="1"/>
    </xf>
    <xf numFmtId="0" fontId="10" fillId="0" borderId="4" xfId="0" applyFont="1" applyBorder="1" applyAlignment="1" applyProtection="1">
      <alignment horizontal="center"/>
      <protection locked="0" hidden="1"/>
    </xf>
    <xf numFmtId="0" fontId="10" fillId="0" borderId="5" xfId="0" applyFont="1" applyBorder="1" applyAlignment="1" applyProtection="1">
      <alignment horizontal="center"/>
      <protection locked="0" hidden="1"/>
    </xf>
    <xf numFmtId="0" fontId="10" fillId="0" borderId="151" xfId="0" applyFont="1" applyBorder="1" applyAlignment="1" applyProtection="1">
      <alignment horizontal="center" vertical="center" textRotation="90" wrapText="1"/>
      <protection hidden="1"/>
    </xf>
    <xf numFmtId="0" fontId="10" fillId="0" borderId="152" xfId="0" applyFont="1" applyBorder="1" applyAlignment="1" applyProtection="1">
      <alignment horizontal="center" vertical="center" textRotation="90" wrapText="1"/>
      <protection hidden="1"/>
    </xf>
    <xf numFmtId="0" fontId="10" fillId="0" borderId="153" xfId="0" applyFont="1" applyBorder="1" applyAlignment="1" applyProtection="1">
      <alignment horizontal="center" vertical="center" textRotation="90" wrapText="1"/>
      <protection hidden="1"/>
    </xf>
    <xf numFmtId="0" fontId="10" fillId="0" borderId="3" xfId="0" applyFont="1" applyBorder="1" applyAlignment="1" applyProtection="1">
      <alignment horizontal="center" vertical="center"/>
      <protection locked="0" hidden="1"/>
    </xf>
    <xf numFmtId="0" fontId="10" fillId="0" borderId="4" xfId="0" applyFont="1" applyBorder="1" applyAlignment="1" applyProtection="1">
      <alignment horizontal="center" vertical="center"/>
      <protection locked="0" hidden="1"/>
    </xf>
    <xf numFmtId="0" fontId="10" fillId="0" borderId="137" xfId="0" applyFont="1" applyBorder="1" applyAlignment="1" applyProtection="1">
      <alignment horizontal="center" vertical="center"/>
      <protection locked="0" hidden="1"/>
    </xf>
    <xf numFmtId="0" fontId="10" fillId="0" borderId="150" xfId="0" applyFont="1" applyBorder="1" applyAlignment="1" applyProtection="1">
      <alignment horizontal="center" vertical="center" wrapText="1"/>
      <protection locked="0" hidden="1"/>
    </xf>
    <xf numFmtId="0" fontId="10" fillId="0" borderId="31" xfId="0" applyFont="1" applyBorder="1" applyAlignment="1" applyProtection="1">
      <alignment horizontal="center" vertical="center" wrapText="1"/>
      <protection locked="0" hidden="1"/>
    </xf>
    <xf numFmtId="0" fontId="10" fillId="0" borderId="78" xfId="0" applyFont="1" applyBorder="1" applyAlignment="1" applyProtection="1">
      <alignment horizontal="center" vertical="center" wrapText="1"/>
      <protection locked="0" hidden="1"/>
    </xf>
    <xf numFmtId="0" fontId="10" fillId="0" borderId="154" xfId="0" applyFont="1" applyBorder="1" applyAlignment="1" applyProtection="1">
      <alignment horizontal="center" vertical="center" wrapText="1"/>
      <protection locked="0" hidden="1"/>
    </xf>
    <xf numFmtId="0" fontId="10" fillId="0" borderId="155" xfId="0" applyFont="1" applyBorder="1" applyAlignment="1" applyProtection="1">
      <alignment horizontal="center" vertical="center" wrapText="1"/>
      <protection locked="0" hidden="1"/>
    </xf>
    <xf numFmtId="0" fontId="10" fillId="0" borderId="156" xfId="0" applyFont="1" applyBorder="1" applyAlignment="1" applyProtection="1">
      <alignment horizontal="center" vertical="center" wrapText="1"/>
      <protection locked="0" hidden="1"/>
    </xf>
    <xf numFmtId="0" fontId="10" fillId="0" borderId="2" xfId="0" applyFont="1" applyBorder="1" applyAlignment="1" applyProtection="1">
      <alignment horizontal="center" vertical="center" wrapText="1"/>
      <protection locked="0" hidden="1"/>
    </xf>
    <xf numFmtId="0" fontId="10" fillId="0" borderId="110" xfId="0" applyFont="1" applyBorder="1" applyAlignment="1" applyProtection="1">
      <alignment horizontal="center" vertical="center" wrapText="1"/>
      <protection locked="0" hidden="1"/>
    </xf>
    <xf numFmtId="0" fontId="10" fillId="0" borderId="152" xfId="0" applyFont="1" applyBorder="1" applyAlignment="1" applyProtection="1">
      <alignment horizontal="center" vertical="center" wrapText="1"/>
      <protection hidden="1"/>
    </xf>
    <xf numFmtId="0" fontId="10" fillId="0" borderId="153" xfId="0" applyFont="1" applyBorder="1" applyAlignment="1" applyProtection="1">
      <alignment horizontal="center" vertical="center" wrapText="1"/>
      <protection hidden="1"/>
    </xf>
    <xf numFmtId="0" fontId="2" fillId="0" borderId="99" xfId="0" applyFont="1" applyBorder="1" applyAlignment="1" applyProtection="1">
      <alignment horizontal="center" vertical="center"/>
      <protection locked="0" hidden="1"/>
    </xf>
    <xf numFmtId="0" fontId="2" fillId="0" borderId="9" xfId="0" applyFont="1" applyBorder="1" applyAlignment="1" applyProtection="1">
      <alignment horizontal="center" vertical="center"/>
      <protection locked="0" hidden="1"/>
    </xf>
    <xf numFmtId="0" fontId="2" fillId="0" borderId="8" xfId="0" applyFont="1" applyBorder="1" applyAlignment="1" applyProtection="1">
      <alignment horizontal="center" vertical="center"/>
      <protection locked="0" hidden="1"/>
    </xf>
    <xf numFmtId="0" fontId="2" fillId="0" borderId="95" xfId="0" applyFont="1" applyBorder="1" applyAlignment="1" applyProtection="1">
      <alignment horizontal="center" vertical="center"/>
      <protection locked="0" hidden="1"/>
    </xf>
    <xf numFmtId="0" fontId="27" fillId="0" borderId="55" xfId="0" applyFont="1" applyBorder="1" applyAlignment="1" applyProtection="1">
      <alignment horizontal="left" vertical="center"/>
      <protection hidden="1"/>
    </xf>
    <xf numFmtId="0" fontId="27" fillId="0" borderId="28" xfId="0" applyFont="1" applyBorder="1" applyAlignment="1" applyProtection="1">
      <alignment horizontal="left" vertical="center"/>
      <protection hidden="1"/>
    </xf>
    <xf numFmtId="0" fontId="27" fillId="0" borderId="144" xfId="0" applyFont="1" applyBorder="1" applyAlignment="1" applyProtection="1">
      <alignment horizontal="left" vertical="center"/>
      <protection hidden="1"/>
    </xf>
    <xf numFmtId="0" fontId="27" fillId="0" borderId="107" xfId="0" applyFont="1" applyBorder="1" applyAlignment="1" applyProtection="1">
      <alignment horizontal="left" vertical="center"/>
      <protection hidden="1"/>
    </xf>
    <xf numFmtId="0" fontId="2" fillId="0" borderId="14" xfId="0" applyFont="1" applyBorder="1" applyAlignment="1" applyProtection="1">
      <alignment horizontal="center" vertical="center"/>
      <protection locked="0" hidden="1"/>
    </xf>
    <xf numFmtId="0" fontId="2" fillId="0" borderId="133" xfId="0" applyFont="1" applyBorder="1" applyAlignment="1" applyProtection="1">
      <alignment horizontal="center" vertical="center"/>
      <protection locked="0" hidden="1"/>
    </xf>
    <xf numFmtId="14" fontId="2" fillId="0" borderId="73" xfId="0" applyNumberFormat="1" applyFont="1" applyBorder="1" applyAlignment="1" applyProtection="1">
      <alignment horizontal="center"/>
      <protection locked="0" hidden="1"/>
    </xf>
    <xf numFmtId="14" fontId="2" fillId="0" borderId="88" xfId="0" applyNumberFormat="1" applyFont="1" applyBorder="1" applyAlignment="1" applyProtection="1">
      <alignment horizontal="center"/>
      <protection locked="0" hidden="1"/>
    </xf>
    <xf numFmtId="0" fontId="25" fillId="0" borderId="0" xfId="0" applyFont="1" applyAlignment="1" applyProtection="1">
      <alignment horizontal="center"/>
      <protection hidden="1"/>
    </xf>
    <xf numFmtId="0" fontId="25" fillId="0" borderId="0" xfId="0" applyFont="1" applyBorder="1" applyAlignment="1" applyProtection="1">
      <alignment horizontal="center"/>
      <protection hidden="1"/>
    </xf>
    <xf numFmtId="0" fontId="2" fillId="0" borderId="22" xfId="0" applyFont="1" applyBorder="1" applyAlignment="1" applyProtection="1">
      <alignment horizontal="center" vertical="center"/>
      <protection locked="0" hidden="1"/>
    </xf>
    <xf numFmtId="0" fontId="2" fillId="0" borderId="23" xfId="0" applyFont="1" applyBorder="1" applyAlignment="1" applyProtection="1">
      <alignment horizontal="center" vertical="center"/>
      <protection locked="0" hidden="1"/>
    </xf>
    <xf numFmtId="0" fontId="2" fillId="0" borderId="1" xfId="0" applyFont="1" applyBorder="1" applyAlignment="1" applyProtection="1">
      <alignment horizontal="center" vertical="center"/>
      <protection locked="0" hidden="1"/>
    </xf>
    <xf numFmtId="0" fontId="2" fillId="0" borderId="96" xfId="0" applyFont="1" applyBorder="1" applyAlignment="1" applyProtection="1">
      <alignment horizontal="center" vertical="center"/>
      <protection locked="0" hidden="1"/>
    </xf>
    <xf numFmtId="0" fontId="27" fillId="0" borderId="3" xfId="0" applyFont="1" applyBorder="1" applyAlignment="1" applyProtection="1">
      <alignment horizontal="center" vertical="center"/>
      <protection hidden="1"/>
    </xf>
    <xf numFmtId="0" fontId="27" fillId="0" borderId="140" xfId="0" applyFont="1" applyBorder="1" applyAlignment="1" applyProtection="1">
      <alignment horizontal="center" vertical="center"/>
      <protection hidden="1"/>
    </xf>
    <xf numFmtId="0" fontId="10" fillId="0" borderId="5" xfId="0" applyFont="1" applyBorder="1" applyAlignment="1" applyProtection="1">
      <alignment horizontal="center" vertical="center"/>
      <protection locked="0" hidden="1"/>
    </xf>
    <xf numFmtId="0" fontId="10" fillId="0" borderId="4" xfId="0" applyFont="1" applyBorder="1" applyAlignment="1" applyProtection="1">
      <alignment horizontal="center" vertical="center"/>
      <protection hidden="1"/>
    </xf>
    <xf numFmtId="0" fontId="10" fillId="0" borderId="11" xfId="0" applyFont="1" applyBorder="1" applyAlignment="1" applyProtection="1">
      <alignment horizontal="center" vertical="center" wrapText="1"/>
      <protection hidden="1"/>
    </xf>
    <xf numFmtId="0" fontId="10" fillId="0" borderId="7" xfId="0" applyFont="1" applyBorder="1" applyAlignment="1" applyProtection="1">
      <alignment horizontal="center" vertical="center" wrapText="1"/>
      <protection hidden="1"/>
    </xf>
    <xf numFmtId="0" fontId="10" fillId="0" borderId="14" xfId="0" applyFont="1" applyBorder="1" applyAlignment="1" applyProtection="1">
      <alignment horizontal="center" vertical="center" wrapText="1"/>
      <protection hidden="1"/>
    </xf>
    <xf numFmtId="0" fontId="10" fillId="0" borderId="10" xfId="0" applyFont="1" applyBorder="1" applyAlignment="1" applyProtection="1">
      <alignment horizontal="center" vertical="center" wrapText="1"/>
      <protection hidden="1"/>
    </xf>
    <xf numFmtId="0" fontId="10" fillId="0" borderId="0" xfId="0" applyFont="1" applyBorder="1" applyAlignment="1" applyProtection="1">
      <alignment horizontal="center" vertical="center" wrapText="1"/>
      <protection hidden="1"/>
    </xf>
    <xf numFmtId="0" fontId="10" fillId="0" borderId="6" xfId="0" applyFont="1" applyBorder="1" applyAlignment="1" applyProtection="1">
      <alignment horizontal="center" vertical="center" wrapText="1"/>
      <protection hidden="1"/>
    </xf>
    <xf numFmtId="0" fontId="10" fillId="0" borderId="88" xfId="0" applyFont="1" applyBorder="1" applyAlignment="1" applyProtection="1">
      <alignment horizontal="center" vertical="center" wrapText="1"/>
      <protection hidden="1"/>
    </xf>
    <xf numFmtId="0" fontId="10" fillId="0" borderId="30" xfId="0" applyFont="1" applyBorder="1" applyAlignment="1" applyProtection="1">
      <alignment horizontal="center" vertical="center"/>
      <protection hidden="1"/>
    </xf>
    <xf numFmtId="0" fontId="10" fillId="0" borderId="44" xfId="0" applyFont="1" applyBorder="1" applyAlignment="1" applyProtection="1">
      <alignment horizontal="center" vertical="center"/>
      <protection hidden="1"/>
    </xf>
    <xf numFmtId="0" fontId="10" fillId="0" borderId="29" xfId="0" applyFont="1" applyBorder="1" applyAlignment="1" applyProtection="1">
      <alignment horizontal="center" vertical="center"/>
      <protection hidden="1"/>
    </xf>
    <xf numFmtId="0" fontId="10" fillId="0" borderId="32" xfId="0" applyFont="1" applyBorder="1" applyAlignment="1" applyProtection="1">
      <alignment horizontal="center" vertical="center"/>
      <protection hidden="1"/>
    </xf>
    <xf numFmtId="0" fontId="10" fillId="0" borderId="149" xfId="0" applyFont="1" applyBorder="1" applyAlignment="1" applyProtection="1">
      <alignment horizontal="center" vertical="center"/>
      <protection hidden="1"/>
    </xf>
    <xf numFmtId="0" fontId="2" fillId="0" borderId="73" xfId="0" applyFont="1" applyBorder="1" applyAlignment="1" applyProtection="1">
      <alignment horizontal="center" vertical="center"/>
      <protection locked="0" hidden="1"/>
    </xf>
    <xf numFmtId="0" fontId="2" fillId="0" borderId="0" xfId="0" applyFont="1" applyBorder="1" applyAlignment="1" applyProtection="1">
      <alignment horizontal="center" vertical="center"/>
      <protection locked="0" hidden="1"/>
    </xf>
    <xf numFmtId="0" fontId="2" fillId="0" borderId="7" xfId="0" applyFont="1" applyBorder="1" applyAlignment="1" applyProtection="1">
      <alignment horizontal="center" vertical="center"/>
      <protection locked="0" hidden="1"/>
    </xf>
    <xf numFmtId="0" fontId="2" fillId="0" borderId="73" xfId="0" applyFont="1" applyBorder="1" applyAlignment="1" applyProtection="1">
      <alignment horizontal="center" vertical="center" wrapText="1"/>
      <protection locked="0" hidden="1"/>
    </xf>
    <xf numFmtId="0" fontId="2" fillId="0" borderId="0" xfId="0" applyFont="1" applyBorder="1" applyAlignment="1" applyProtection="1">
      <alignment horizontal="center" vertical="center" wrapText="1"/>
      <protection locked="0" hidden="1"/>
    </xf>
    <xf numFmtId="0" fontId="2" fillId="0" borderId="7" xfId="0" applyFont="1" applyBorder="1" applyAlignment="1" applyProtection="1">
      <alignment horizontal="center" vertical="center" wrapText="1"/>
      <protection locked="0" hidden="1"/>
    </xf>
    <xf numFmtId="0" fontId="10" fillId="0" borderId="21" xfId="0" applyFont="1" applyBorder="1" applyAlignment="1" applyProtection="1">
      <alignment horizontal="center" vertical="center" wrapText="1"/>
      <protection locked="0" hidden="1"/>
    </xf>
    <xf numFmtId="0" fontId="10" fillId="0" borderId="157" xfId="0" applyFont="1" applyBorder="1" applyAlignment="1" applyProtection="1">
      <alignment horizontal="center" vertical="center" wrapText="1"/>
      <protection locked="0" hidden="1"/>
    </xf>
    <xf numFmtId="0" fontId="7" fillId="0" borderId="20" xfId="0" applyFont="1" applyBorder="1" applyAlignment="1" applyProtection="1">
      <alignment horizontal="center" wrapText="1"/>
      <protection locked="0" hidden="1"/>
    </xf>
    <xf numFmtId="0" fontId="26" fillId="2" borderId="19" xfId="0" applyFont="1" applyFill="1" applyBorder="1" applyAlignment="1" applyProtection="1">
      <alignment horizontal="center"/>
    </xf>
    <xf numFmtId="0" fontId="26" fillId="2" borderId="13" xfId="0" applyFont="1" applyFill="1" applyBorder="1" applyAlignment="1" applyProtection="1">
      <alignment horizontal="center"/>
    </xf>
    <xf numFmtId="0" fontId="7" fillId="2" borderId="22" xfId="0" applyFont="1" applyFill="1" applyBorder="1" applyAlignment="1" applyProtection="1">
      <alignment horizontal="center"/>
    </xf>
    <xf numFmtId="0" fontId="7" fillId="2" borderId="1" xfId="0" applyFont="1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88" xfId="0" applyBorder="1" applyAlignment="1" applyProtection="1">
      <alignment horizontal="center"/>
    </xf>
    <xf numFmtId="0" fontId="0" fillId="0" borderId="0" xfId="0" applyBorder="1" applyAlignment="1" applyProtection="1"/>
    <xf numFmtId="0" fontId="0" fillId="0" borderId="0" xfId="0" applyBorder="1" applyAlignment="1"/>
    <xf numFmtId="0" fontId="7" fillId="0" borderId="0" xfId="0" applyFont="1" applyBorder="1" applyAlignment="1" applyProtection="1"/>
    <xf numFmtId="0" fontId="7" fillId="0" borderId="0" xfId="0" applyFont="1" applyBorder="1" applyAlignment="1"/>
    <xf numFmtId="0" fontId="59" fillId="0" borderId="0" xfId="0" applyFont="1" applyBorder="1" applyAlignment="1" applyProtection="1"/>
    <xf numFmtId="0" fontId="0" fillId="0" borderId="73" xfId="0" applyBorder="1" applyAlignment="1" applyProtection="1">
      <alignment horizontal="center" wrapText="1"/>
      <protection locked="0" hidden="1"/>
    </xf>
    <xf numFmtId="0" fontId="0" fillId="0" borderId="0" xfId="0" applyBorder="1" applyAlignment="1" applyProtection="1">
      <alignment horizontal="center" wrapText="1"/>
      <protection locked="0" hidden="1"/>
    </xf>
    <xf numFmtId="0" fontId="59" fillId="0" borderId="0" xfId="0" applyFont="1" applyBorder="1" applyAlignment="1"/>
    <xf numFmtId="0" fontId="7" fillId="0" borderId="26" xfId="0" applyFont="1" applyBorder="1" applyAlignment="1" applyProtection="1">
      <alignment horizontal="center"/>
    </xf>
    <xf numFmtId="0" fontId="0" fillId="0" borderId="73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73" xfId="0" applyBorder="1" applyAlignment="1" applyProtection="1">
      <alignment horizontal="center"/>
      <protection hidden="1"/>
    </xf>
    <xf numFmtId="0" fontId="0" fillId="0" borderId="73" xfId="0" applyBorder="1" applyAlignment="1" applyProtection="1"/>
    <xf numFmtId="0" fontId="0" fillId="0" borderId="20" xfId="0" applyBorder="1" applyAlignment="1" applyProtection="1">
      <alignment horizontal="center" wrapText="1"/>
      <protection locked="0" hidden="1"/>
    </xf>
    <xf numFmtId="0" fontId="16" fillId="0" borderId="85" xfId="0" applyFont="1" applyBorder="1" applyAlignment="1" applyProtection="1">
      <alignment horizontal="center" vertical="center"/>
    </xf>
    <xf numFmtId="0" fontId="43" fillId="0" borderId="85" xfId="0" applyFont="1" applyBorder="1" applyAlignment="1" applyProtection="1">
      <alignment horizontal="center" vertical="center"/>
    </xf>
    <xf numFmtId="0" fontId="59" fillId="0" borderId="73" xfId="0" applyFont="1" applyBorder="1" applyAlignment="1" applyProtection="1">
      <alignment vertical="center"/>
    </xf>
    <xf numFmtId="0" fontId="0" fillId="0" borderId="0" xfId="0" applyAlignment="1">
      <alignment vertical="center"/>
    </xf>
    <xf numFmtId="0" fontId="16" fillId="0" borderId="73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73" xfId="0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43" fillId="0" borderId="73" xfId="0" applyFont="1" applyBorder="1" applyAlignment="1" applyProtection="1">
      <alignment horizontal="left" vertical="center" wrapText="1"/>
    </xf>
    <xf numFmtId="0" fontId="43" fillId="0" borderId="0" xfId="0" applyFont="1" applyBorder="1" applyAlignment="1" applyProtection="1">
      <alignment horizontal="left" vertical="center" wrapText="1"/>
    </xf>
    <xf numFmtId="0" fontId="0" fillId="0" borderId="91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Border="1" applyAlignment="1" applyProtection="1">
      <alignment horizontal="center" vertical="center"/>
      <protection hidden="1"/>
    </xf>
    <xf numFmtId="0" fontId="10" fillId="0" borderId="89" xfId="0" applyFont="1" applyFill="1" applyBorder="1" applyAlignment="1" applyProtection="1">
      <alignment horizontal="left"/>
      <protection hidden="1"/>
    </xf>
    <xf numFmtId="0" fontId="2" fillId="0" borderId="23" xfId="0" applyFont="1" applyFill="1" applyBorder="1" applyAlignment="1" applyProtection="1">
      <alignment horizontal="left"/>
      <protection hidden="1"/>
    </xf>
    <xf numFmtId="0" fontId="2" fillId="0" borderId="18" xfId="0" applyFont="1" applyFill="1" applyBorder="1" applyAlignment="1" applyProtection="1">
      <alignment horizontal="left" vertical="center" wrapText="1"/>
      <protection locked="0" hidden="1"/>
    </xf>
    <xf numFmtId="0" fontId="2" fillId="0" borderId="15" xfId="0" applyFont="1" applyFill="1" applyBorder="1" applyAlignment="1" applyProtection="1">
      <alignment horizontal="center" vertical="center" wrapText="1"/>
      <protection hidden="1"/>
    </xf>
    <xf numFmtId="0" fontId="2" fillId="0" borderId="21" xfId="0" applyFont="1" applyFill="1" applyBorder="1" applyAlignment="1" applyProtection="1">
      <alignment horizontal="center" vertical="center" wrapText="1"/>
      <protection hidden="1"/>
    </xf>
    <xf numFmtId="0" fontId="2" fillId="0" borderId="17" xfId="0" applyFont="1" applyFill="1" applyBorder="1" applyAlignment="1" applyProtection="1">
      <alignment horizontal="center" vertical="center" wrapText="1"/>
      <protection hidden="1"/>
    </xf>
    <xf numFmtId="0" fontId="2" fillId="0" borderId="23" xfId="0" applyFont="1" applyFill="1" applyBorder="1" applyAlignment="1" applyProtection="1">
      <alignment horizontal="center" vertical="center" wrapText="1"/>
      <protection hidden="1"/>
    </xf>
    <xf numFmtId="0" fontId="2" fillId="0" borderId="7" xfId="0" applyFont="1" applyFill="1" applyBorder="1" applyAlignment="1" applyProtection="1">
      <alignment horizontal="left" vertical="center" wrapText="1"/>
      <protection locked="0" hidden="1"/>
    </xf>
    <xf numFmtId="49" fontId="7" fillId="0" borderId="89" xfId="0" applyNumberFormat="1" applyFont="1" applyFill="1" applyBorder="1" applyAlignment="1" applyProtection="1">
      <alignment horizontal="left"/>
      <protection hidden="1"/>
    </xf>
    <xf numFmtId="49" fontId="7" fillId="0" borderId="23" xfId="0" applyNumberFormat="1" applyFont="1" applyFill="1" applyBorder="1" applyAlignment="1" applyProtection="1">
      <alignment horizontal="left"/>
      <protection hidden="1"/>
    </xf>
    <xf numFmtId="0" fontId="2" fillId="0" borderId="91" xfId="0" applyFont="1" applyFill="1" applyBorder="1" applyAlignment="1" applyProtection="1">
      <alignment horizontal="left"/>
      <protection hidden="1"/>
    </xf>
    <xf numFmtId="0" fontId="2" fillId="0" borderId="21" xfId="0" applyFont="1" applyFill="1" applyBorder="1" applyAlignment="1" applyProtection="1">
      <alignment horizontal="left"/>
      <protection hidden="1"/>
    </xf>
    <xf numFmtId="0" fontId="2" fillId="0" borderId="16" xfId="0" applyFont="1" applyFill="1" applyBorder="1" applyAlignment="1" applyProtection="1">
      <alignment horizontal="left" vertical="center" wrapText="1"/>
      <protection locked="0" hidden="1"/>
    </xf>
    <xf numFmtId="0" fontId="9" fillId="0" borderId="103" xfId="0" applyFont="1" applyFill="1" applyBorder="1" applyAlignment="1" applyProtection="1">
      <alignment horizontal="center" vertical="center" wrapText="1"/>
      <protection locked="0" hidden="1"/>
    </xf>
    <xf numFmtId="0" fontId="9" fillId="0" borderId="7" xfId="0" applyFont="1" applyFill="1" applyBorder="1" applyAlignment="1" applyProtection="1">
      <alignment horizontal="center" vertical="center" wrapText="1"/>
      <protection locked="0" hidden="1"/>
    </xf>
    <xf numFmtId="14" fontId="2" fillId="0" borderId="94" xfId="0" applyNumberFormat="1" applyFont="1" applyFill="1" applyBorder="1" applyAlignment="1" applyProtection="1">
      <alignment horizontal="center" vertical="center"/>
      <protection locked="0" hidden="1"/>
    </xf>
    <xf numFmtId="0" fontId="2" fillId="0" borderId="160" xfId="0" applyFont="1" applyFill="1" applyBorder="1" applyAlignment="1" applyProtection="1">
      <alignment horizontal="center" vertical="center"/>
      <protection hidden="1"/>
    </xf>
    <xf numFmtId="0" fontId="2" fillId="0" borderId="59" xfId="0" applyFont="1" applyFill="1" applyBorder="1" applyAlignment="1" applyProtection="1">
      <alignment horizontal="center" vertical="center"/>
      <protection hidden="1"/>
    </xf>
    <xf numFmtId="0" fontId="2" fillId="0" borderId="17" xfId="0" applyFont="1" applyFill="1" applyBorder="1" applyAlignment="1" applyProtection="1">
      <alignment horizontal="center" vertical="center"/>
      <protection hidden="1"/>
    </xf>
    <xf numFmtId="0" fontId="2" fillId="0" borderId="23" xfId="0" applyFont="1" applyFill="1" applyBorder="1" applyAlignment="1" applyProtection="1">
      <alignment horizontal="center" vertical="center"/>
      <protection hidden="1"/>
    </xf>
    <xf numFmtId="0" fontId="2" fillId="0" borderId="15" xfId="0" applyFont="1" applyFill="1" applyBorder="1" applyAlignment="1" applyProtection="1">
      <alignment horizontal="center" vertical="center"/>
      <protection hidden="1"/>
    </xf>
    <xf numFmtId="0" fontId="2" fillId="0" borderId="21" xfId="0" applyFont="1" applyFill="1" applyBorder="1" applyAlignment="1" applyProtection="1">
      <alignment horizontal="center" vertical="center"/>
      <protection hidden="1"/>
    </xf>
    <xf numFmtId="0" fontId="2" fillId="0" borderId="75" xfId="0" applyFont="1" applyFill="1" applyBorder="1" applyAlignment="1" applyProtection="1">
      <alignment horizontal="center" vertical="center"/>
      <protection hidden="1"/>
    </xf>
    <xf numFmtId="0" fontId="2" fillId="0" borderId="124" xfId="0" applyFont="1" applyFill="1" applyBorder="1" applyAlignment="1" applyProtection="1">
      <alignment horizontal="center" vertical="center"/>
      <protection hidden="1"/>
    </xf>
    <xf numFmtId="0" fontId="2" fillId="0" borderId="102" xfId="0" applyFont="1" applyFill="1" applyBorder="1" applyAlignment="1" applyProtection="1">
      <alignment horizontal="left" vertical="center" wrapText="1"/>
      <protection locked="0" hidden="1"/>
    </xf>
    <xf numFmtId="0" fontId="2" fillId="0" borderId="89" xfId="0" applyFont="1" applyFill="1" applyBorder="1" applyAlignment="1" applyProtection="1">
      <alignment horizontal="left"/>
      <protection hidden="1"/>
    </xf>
    <xf numFmtId="0" fontId="10" fillId="0" borderId="48" xfId="0" applyFont="1" applyBorder="1" applyAlignment="1" applyProtection="1">
      <alignment horizontal="right"/>
      <protection hidden="1"/>
    </xf>
    <xf numFmtId="0" fontId="2" fillId="0" borderId="42" xfId="0" applyFont="1" applyBorder="1" applyAlignment="1" applyProtection="1">
      <alignment horizontal="right"/>
      <protection hidden="1"/>
    </xf>
    <xf numFmtId="0" fontId="2" fillId="0" borderId="32" xfId="0" applyFont="1" applyBorder="1" applyAlignment="1" applyProtection="1">
      <alignment horizontal="right"/>
      <protection hidden="1"/>
    </xf>
    <xf numFmtId="0" fontId="2" fillId="0" borderId="158" xfId="0" applyFont="1" applyBorder="1" applyAlignment="1" applyProtection="1">
      <alignment horizontal="right"/>
      <protection hidden="1"/>
    </xf>
    <xf numFmtId="0" fontId="2" fillId="0" borderId="159" xfId="0" applyFont="1" applyBorder="1" applyAlignment="1" applyProtection="1">
      <alignment horizontal="right"/>
      <protection hidden="1"/>
    </xf>
    <xf numFmtId="0" fontId="2" fillId="0" borderId="154" xfId="0" applyFont="1" applyBorder="1" applyAlignment="1" applyProtection="1">
      <alignment horizontal="right"/>
      <protection hidden="1"/>
    </xf>
    <xf numFmtId="0" fontId="2" fillId="0" borderId="150" xfId="0" applyFont="1" applyBorder="1" applyAlignment="1" applyProtection="1">
      <alignment horizontal="right"/>
      <protection hidden="1"/>
    </xf>
    <xf numFmtId="0" fontId="2" fillId="0" borderId="31" xfId="0" applyFont="1" applyBorder="1" applyAlignment="1" applyProtection="1">
      <alignment horizontal="right"/>
      <protection hidden="1"/>
    </xf>
    <xf numFmtId="0" fontId="2" fillId="0" borderId="24" xfId="0" applyFont="1" applyBorder="1" applyAlignment="1" applyProtection="1">
      <alignment horizontal="right"/>
      <protection hidden="1"/>
    </xf>
    <xf numFmtId="0" fontId="29" fillId="2" borderId="0" xfId="0" applyFont="1" applyFill="1" applyBorder="1" applyAlignment="1" applyProtection="1">
      <alignment horizontal="center"/>
      <protection hidden="1"/>
    </xf>
    <xf numFmtId="0" fontId="29" fillId="2" borderId="88" xfId="0" applyFont="1" applyFill="1" applyBorder="1" applyAlignment="1" applyProtection="1">
      <alignment horizontal="center"/>
      <protection hidden="1"/>
    </xf>
    <xf numFmtId="0" fontId="2" fillId="0" borderId="70" xfId="0" applyFont="1" applyBorder="1" applyAlignment="1" applyProtection="1">
      <alignment horizontal="left" vertical="center" wrapText="1"/>
      <protection locked="0" hidden="1"/>
    </xf>
    <xf numFmtId="0" fontId="0" fillId="0" borderId="63" xfId="0" applyBorder="1" applyAlignment="1" applyProtection="1">
      <alignment horizontal="left" vertical="center" wrapText="1"/>
      <protection locked="0" hidden="1"/>
    </xf>
    <xf numFmtId="0" fontId="0" fillId="0" borderId="90" xfId="0" applyBorder="1" applyAlignment="1" applyProtection="1">
      <alignment horizontal="left" vertical="center" wrapText="1"/>
      <protection locked="0" hidden="1"/>
    </xf>
    <xf numFmtId="0" fontId="35" fillId="2" borderId="0" xfId="0" applyFont="1" applyFill="1" applyAlignment="1" applyProtection="1">
      <alignment horizontal="left" vertical="center"/>
      <protection hidden="1"/>
    </xf>
    <xf numFmtId="0" fontId="29" fillId="2" borderId="0" xfId="0" applyFont="1" applyFill="1" applyAlignment="1" applyProtection="1">
      <alignment horizontal="center" vertical="center"/>
      <protection hidden="1"/>
    </xf>
    <xf numFmtId="0" fontId="2" fillId="0" borderId="98" xfId="0" applyFont="1" applyBorder="1" applyAlignment="1" applyProtection="1">
      <alignment horizontal="left" vertical="center" wrapText="1"/>
      <protection locked="0" hidden="1"/>
    </xf>
    <xf numFmtId="0" fontId="2" fillId="0" borderId="20" xfId="0" applyFont="1" applyBorder="1" applyAlignment="1" applyProtection="1">
      <alignment horizontal="left" vertical="center" wrapText="1"/>
      <protection locked="0" hidden="1"/>
    </xf>
    <xf numFmtId="0" fontId="2" fillId="0" borderId="127" xfId="0" applyFont="1" applyBorder="1" applyAlignment="1" applyProtection="1">
      <alignment horizontal="left" vertical="center" wrapText="1"/>
      <protection locked="0" hidden="1"/>
    </xf>
    <xf numFmtId="0" fontId="0" fillId="0" borderId="20" xfId="0" applyBorder="1" applyAlignment="1" applyProtection="1">
      <alignment horizontal="left" vertical="center" wrapText="1"/>
      <protection locked="0" hidden="1"/>
    </xf>
    <xf numFmtId="0" fontId="0" fillId="0" borderId="127" xfId="0" applyBorder="1" applyAlignment="1" applyProtection="1">
      <alignment horizontal="left" vertical="center" wrapText="1"/>
      <protection locked="0" hidden="1"/>
    </xf>
    <xf numFmtId="0" fontId="20" fillId="0" borderId="130" xfId="0" applyFont="1" applyBorder="1" applyAlignment="1" applyProtection="1">
      <alignment horizontal="center" vertical="center" wrapText="1"/>
      <protection hidden="1"/>
    </xf>
    <xf numFmtId="0" fontId="20" fillId="0" borderId="62" xfId="0" applyFont="1" applyBorder="1" applyAlignment="1" applyProtection="1">
      <alignment horizontal="center" vertical="center" wrapText="1"/>
      <protection hidden="1"/>
    </xf>
    <xf numFmtId="0" fontId="20" fillId="0" borderId="131" xfId="0" applyFont="1" applyBorder="1" applyAlignment="1" applyProtection="1">
      <alignment horizontal="center" vertical="center" wrapText="1"/>
      <protection hidden="1"/>
    </xf>
    <xf numFmtId="0" fontId="2" fillId="0" borderId="125" xfId="0" applyFont="1" applyBorder="1" applyAlignment="1" applyProtection="1">
      <alignment horizontal="left" vertical="top" wrapText="1"/>
      <protection locked="0" hidden="1"/>
    </xf>
    <xf numFmtId="0" fontId="2" fillId="0" borderId="62" xfId="0" applyFont="1" applyBorder="1" applyAlignment="1" applyProtection="1">
      <alignment horizontal="left" vertical="top" wrapText="1"/>
      <protection locked="0" hidden="1"/>
    </xf>
    <xf numFmtId="0" fontId="2" fillId="0" borderId="126" xfId="0" applyFont="1" applyBorder="1" applyAlignment="1" applyProtection="1">
      <alignment horizontal="left" vertical="top" wrapText="1"/>
      <protection locked="0" hidden="1"/>
    </xf>
    <xf numFmtId="0" fontId="20" fillId="0" borderId="22" xfId="0" applyFont="1" applyBorder="1" applyAlignment="1" applyProtection="1">
      <alignment horizontal="center" vertical="center"/>
      <protection hidden="1"/>
    </xf>
    <xf numFmtId="0" fontId="20" fillId="0" borderId="1" xfId="0" applyFont="1" applyBorder="1" applyAlignment="1" applyProtection="1">
      <alignment horizontal="center" vertical="center"/>
      <protection hidden="1"/>
    </xf>
    <xf numFmtId="0" fontId="20" fillId="0" borderId="23" xfId="0" applyFont="1" applyBorder="1" applyAlignment="1" applyProtection="1">
      <alignment horizontal="center" vertical="center"/>
      <protection hidden="1"/>
    </xf>
    <xf numFmtId="0" fontId="20" fillId="0" borderId="24" xfId="0" applyFont="1" applyBorder="1" applyAlignment="1" applyProtection="1">
      <alignment horizontal="center" vertical="center" wrapText="1"/>
      <protection hidden="1"/>
    </xf>
    <xf numFmtId="0" fontId="20" fillId="0" borderId="20" xfId="0" applyFont="1" applyBorder="1" applyAlignment="1" applyProtection="1">
      <alignment horizontal="center" vertical="center" wrapText="1"/>
      <protection hidden="1"/>
    </xf>
    <xf numFmtId="0" fontId="20" fillId="0" borderId="32" xfId="0" applyFont="1" applyBorder="1" applyAlignment="1" applyProtection="1">
      <alignment horizontal="center" vertical="center" wrapText="1"/>
      <protection hidden="1"/>
    </xf>
    <xf numFmtId="0" fontId="20" fillId="0" borderId="30" xfId="0" applyFont="1" applyBorder="1" applyAlignment="1" applyProtection="1">
      <alignment horizontal="center" vertical="center" wrapText="1"/>
      <protection hidden="1"/>
    </xf>
    <xf numFmtId="0" fontId="2" fillId="0" borderId="128" xfId="0" applyFont="1" applyFill="1" applyBorder="1" applyAlignment="1" applyProtection="1">
      <alignment horizontal="center" vertical="center"/>
      <protection locked="0" hidden="1"/>
    </xf>
    <xf numFmtId="0" fontId="2" fillId="0" borderId="81" xfId="0" applyFont="1" applyFill="1" applyBorder="1" applyAlignment="1" applyProtection="1">
      <alignment horizontal="center" vertical="center"/>
      <protection locked="0"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 vertical="top"/>
      <protection hidden="1"/>
    </xf>
    <xf numFmtId="0" fontId="2" fillId="0" borderId="1" xfId="0" applyFont="1" applyFill="1" applyBorder="1" applyAlignment="1" applyProtection="1">
      <alignment horizontal="left" vertical="center" wrapText="1"/>
      <protection hidden="1"/>
    </xf>
    <xf numFmtId="0" fontId="2" fillId="0" borderId="18" xfId="0" applyFont="1" applyFill="1" applyBorder="1" applyAlignment="1" applyProtection="1">
      <alignment horizontal="left" vertical="center" wrapText="1"/>
      <protection hidden="1"/>
    </xf>
    <xf numFmtId="0" fontId="2" fillId="0" borderId="11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2" fillId="0" borderId="7" xfId="0" applyFont="1" applyFill="1" applyBorder="1" applyAlignment="1" applyProtection="1">
      <alignment horizontal="left" vertical="center" wrapText="1"/>
      <protection hidden="1"/>
    </xf>
    <xf numFmtId="0" fontId="2" fillId="0" borderId="93" xfId="0" applyFont="1" applyFill="1" applyBorder="1" applyAlignment="1" applyProtection="1">
      <alignment horizontal="left" vertical="center" wrapText="1"/>
      <protection hidden="1"/>
    </xf>
    <xf numFmtId="0" fontId="2" fillId="0" borderId="85" xfId="0" applyFont="1" applyFill="1" applyBorder="1" applyAlignment="1" applyProtection="1">
      <alignment horizontal="left" vertical="center" wrapText="1"/>
      <protection hidden="1"/>
    </xf>
    <xf numFmtId="0" fontId="2" fillId="0" borderId="102" xfId="0" applyFont="1" applyFill="1" applyBorder="1" applyAlignment="1" applyProtection="1">
      <alignment horizontal="left" vertical="center" wrapText="1"/>
      <protection hidden="1"/>
    </xf>
    <xf numFmtId="0" fontId="2" fillId="0" borderId="75" xfId="0" applyFont="1" applyFill="1" applyBorder="1" applyAlignment="1" applyProtection="1">
      <alignment horizontal="center" vertical="center" wrapText="1"/>
      <protection hidden="1"/>
    </xf>
    <xf numFmtId="0" fontId="2" fillId="0" borderId="124" xfId="0" applyFont="1" applyFill="1" applyBorder="1" applyAlignment="1" applyProtection="1">
      <alignment horizontal="center" vertical="center" wrapText="1"/>
      <protection hidden="1"/>
    </xf>
    <xf numFmtId="0" fontId="2" fillId="0" borderId="19" xfId="0" applyNumberFormat="1" applyFont="1" applyFill="1" applyBorder="1" applyAlignment="1" applyProtection="1">
      <alignment horizontal="left" vertical="center" wrapText="1"/>
      <protection hidden="1"/>
    </xf>
    <xf numFmtId="0" fontId="2" fillId="0" borderId="13" xfId="0" applyNumberFormat="1" applyFont="1" applyFill="1" applyBorder="1" applyAlignment="1" applyProtection="1">
      <alignment horizontal="left" vertical="center" wrapText="1"/>
      <protection hidden="1"/>
    </xf>
    <xf numFmtId="0" fontId="2" fillId="0" borderId="92" xfId="0" applyNumberFormat="1" applyFont="1" applyFill="1" applyBorder="1" applyAlignment="1" applyProtection="1">
      <alignment horizontal="left" vertical="center" wrapText="1"/>
      <protection hidden="1"/>
    </xf>
    <xf numFmtId="0" fontId="2" fillId="0" borderId="93" xfId="0" applyNumberFormat="1" applyFont="1" applyFill="1" applyBorder="1" applyAlignment="1" applyProtection="1">
      <alignment horizontal="left" vertical="center" wrapText="1"/>
      <protection hidden="1"/>
    </xf>
    <xf numFmtId="0" fontId="2" fillId="0" borderId="85" xfId="0" applyNumberFormat="1" applyFont="1" applyFill="1" applyBorder="1" applyAlignment="1" applyProtection="1">
      <alignment horizontal="left" vertical="center" wrapText="1"/>
      <protection hidden="1"/>
    </xf>
    <xf numFmtId="0" fontId="2" fillId="0" borderId="86" xfId="0" applyNumberFormat="1" applyFont="1" applyFill="1" applyBorder="1" applyAlignment="1" applyProtection="1">
      <alignment horizontal="left" vertical="center" wrapText="1"/>
      <protection hidden="1"/>
    </xf>
    <xf numFmtId="0" fontId="2" fillId="0" borderId="22" xfId="0" applyNumberFormat="1" applyFont="1" applyFill="1" applyBorder="1" applyAlignment="1" applyProtection="1">
      <alignment horizontal="left" vertical="center" wrapText="1"/>
      <protection hidden="1"/>
    </xf>
    <xf numFmtId="0" fontId="2" fillId="0" borderId="1" xfId="0" applyNumberFormat="1" applyFont="1" applyFill="1" applyBorder="1" applyAlignment="1" applyProtection="1">
      <alignment horizontal="left" vertical="center" wrapText="1"/>
      <protection hidden="1"/>
    </xf>
    <xf numFmtId="0" fontId="2" fillId="0" borderId="96" xfId="0" applyNumberFormat="1" applyFont="1" applyFill="1" applyBorder="1" applyAlignment="1" applyProtection="1">
      <alignment horizontal="left" vertical="center" wrapText="1"/>
      <protection hidden="1"/>
    </xf>
    <xf numFmtId="0" fontId="2" fillId="0" borderId="13" xfId="0" applyFont="1" applyFill="1" applyBorder="1" applyAlignment="1" applyProtection="1">
      <alignment horizontal="left" vertical="center" wrapText="1"/>
      <protection hidden="1"/>
    </xf>
    <xf numFmtId="0" fontId="2" fillId="0" borderId="16" xfId="0" applyFont="1" applyFill="1" applyBorder="1" applyAlignment="1" applyProtection="1">
      <alignment horizontal="left" vertical="center" wrapText="1"/>
      <protection hidden="1"/>
    </xf>
    <xf numFmtId="0" fontId="70" fillId="0" borderId="15" xfId="0" applyFont="1" applyFill="1" applyBorder="1" applyAlignment="1" applyProtection="1">
      <alignment horizontal="center" vertical="center"/>
      <protection hidden="1"/>
    </xf>
    <xf numFmtId="0" fontId="70" fillId="0" borderId="21" xfId="0" applyFont="1" applyFill="1" applyBorder="1" applyAlignment="1" applyProtection="1">
      <alignment horizontal="center" vertical="center"/>
      <protection hidden="1"/>
    </xf>
    <xf numFmtId="0" fontId="70" fillId="0" borderId="17" xfId="0" applyFont="1" applyFill="1" applyBorder="1" applyAlignment="1" applyProtection="1">
      <alignment horizontal="center" vertical="center"/>
      <protection hidden="1"/>
    </xf>
    <xf numFmtId="0" fontId="70" fillId="0" borderId="23" xfId="0" applyFont="1" applyFill="1" applyBorder="1" applyAlignment="1" applyProtection="1">
      <alignment horizontal="center" vertical="center"/>
      <protection hidden="1"/>
    </xf>
    <xf numFmtId="0" fontId="2" fillId="0" borderId="19" xfId="0" applyFont="1" applyFill="1" applyBorder="1" applyAlignment="1" applyProtection="1">
      <alignment horizontal="left" vertical="center" wrapText="1"/>
      <protection hidden="1"/>
    </xf>
    <xf numFmtId="0" fontId="2" fillId="0" borderId="92" xfId="0" applyFont="1" applyFill="1" applyBorder="1" applyAlignment="1" applyProtection="1">
      <alignment horizontal="left" vertical="center" wrapText="1"/>
      <protection hidden="1"/>
    </xf>
    <xf numFmtId="0" fontId="2" fillId="0" borderId="22" xfId="0" applyFont="1" applyFill="1" applyBorder="1" applyAlignment="1" applyProtection="1">
      <alignment horizontal="left" vertical="center" wrapText="1"/>
      <protection hidden="1"/>
    </xf>
    <xf numFmtId="0" fontId="2" fillId="0" borderId="96" xfId="0" applyFont="1" applyFill="1" applyBorder="1" applyAlignment="1" applyProtection="1">
      <alignment horizontal="left" vertical="center" wrapText="1"/>
      <protection hidden="1"/>
    </xf>
    <xf numFmtId="0" fontId="2" fillId="0" borderId="94" xfId="0" applyFont="1" applyFill="1" applyBorder="1" applyAlignment="1" applyProtection="1">
      <alignment horizontal="left" vertical="center" wrapText="1"/>
      <protection hidden="1"/>
    </xf>
    <xf numFmtId="0" fontId="2" fillId="0" borderId="83" xfId="0" applyFont="1" applyFill="1" applyBorder="1" applyAlignment="1" applyProtection="1">
      <alignment horizontal="left" vertical="center" wrapText="1"/>
      <protection hidden="1"/>
    </xf>
    <xf numFmtId="0" fontId="2" fillId="0" borderId="84" xfId="0" applyFont="1" applyFill="1" applyBorder="1" applyAlignment="1" applyProtection="1">
      <alignment horizontal="left" vertical="center" wrapText="1"/>
      <protection hidden="1"/>
    </xf>
    <xf numFmtId="0" fontId="3" fillId="0" borderId="19" xfId="0" applyFont="1" applyBorder="1" applyAlignment="1" applyProtection="1">
      <alignment horizontal="center" vertical="center" wrapText="1" shrinkToFit="1"/>
      <protection hidden="1"/>
    </xf>
    <xf numFmtId="0" fontId="3" fillId="0" borderId="21" xfId="0" applyFont="1" applyBorder="1" applyAlignment="1" applyProtection="1">
      <alignment horizontal="center" vertical="center" wrapText="1" shrinkToFit="1"/>
      <protection hidden="1"/>
    </xf>
    <xf numFmtId="0" fontId="3" fillId="0" borderId="22" xfId="0" applyFont="1" applyBorder="1" applyAlignment="1" applyProtection="1">
      <alignment horizontal="center" vertical="center" wrapText="1" shrinkToFit="1"/>
      <protection hidden="1"/>
    </xf>
    <xf numFmtId="0" fontId="3" fillId="0" borderId="23" xfId="0" applyFont="1" applyBorder="1" applyAlignment="1" applyProtection="1">
      <alignment horizontal="center" vertical="center" wrapText="1" shrinkToFit="1"/>
      <protection hidden="1"/>
    </xf>
    <xf numFmtId="0" fontId="2" fillId="0" borderId="0" xfId="0" applyNumberFormat="1" applyFont="1" applyBorder="1" applyAlignment="1" applyProtection="1">
      <alignment horizontal="center" vertical="center"/>
      <protection hidden="1"/>
    </xf>
    <xf numFmtId="0" fontId="2" fillId="0" borderId="1" xfId="0" applyNumberFormat="1" applyFont="1" applyBorder="1" applyAlignment="1" applyProtection="1">
      <alignment horizontal="center" vertical="center"/>
      <protection hidden="1"/>
    </xf>
    <xf numFmtId="0" fontId="20" fillId="0" borderId="94" xfId="0" applyFont="1" applyFill="1" applyBorder="1" applyAlignment="1" applyProtection="1">
      <alignment horizontal="center" vertical="center" wrapText="1"/>
      <protection hidden="1"/>
    </xf>
    <xf numFmtId="0" fontId="20" fillId="0" borderId="83" xfId="0" applyFont="1" applyFill="1" applyBorder="1" applyAlignment="1" applyProtection="1">
      <alignment horizontal="center" vertical="center" wrapText="1"/>
      <protection hidden="1"/>
    </xf>
    <xf numFmtId="0" fontId="20" fillId="0" borderId="84" xfId="0" applyFont="1" applyFill="1" applyBorder="1" applyAlignment="1" applyProtection="1">
      <alignment horizontal="center" vertical="center" wrapText="1"/>
      <protection hidden="1"/>
    </xf>
    <xf numFmtId="0" fontId="20" fillId="0" borderId="22" xfId="0" applyFont="1" applyFill="1" applyBorder="1" applyAlignment="1" applyProtection="1">
      <alignment horizontal="center" vertical="center" wrapText="1"/>
      <protection hidden="1"/>
    </xf>
    <xf numFmtId="0" fontId="20" fillId="0" borderId="1" xfId="0" applyFont="1" applyFill="1" applyBorder="1" applyAlignment="1" applyProtection="1">
      <alignment horizontal="center" vertical="center" wrapText="1"/>
      <protection hidden="1"/>
    </xf>
    <xf numFmtId="0" fontId="20" fillId="0" borderId="96" xfId="0" applyFont="1" applyFill="1" applyBorder="1" applyAlignment="1" applyProtection="1">
      <alignment horizontal="center" vertical="center" wrapText="1"/>
      <protection hidden="1"/>
    </xf>
    <xf numFmtId="0" fontId="2" fillId="0" borderId="24" xfId="0" applyFont="1" applyBorder="1" applyAlignment="1" applyProtection="1">
      <alignment horizontal="center" vertical="center"/>
      <protection hidden="1"/>
    </xf>
    <xf numFmtId="0" fontId="2" fillId="0" borderId="57" xfId="0" applyFont="1" applyBorder="1" applyAlignment="1" applyProtection="1">
      <alignment horizontal="center" vertical="center"/>
      <protection hidden="1"/>
    </xf>
    <xf numFmtId="0" fontId="20" fillId="0" borderId="0" xfId="0" applyFont="1" applyAlignment="1" applyProtection="1">
      <alignment horizontal="left" vertical="center" wrapText="1" shrinkToFit="1"/>
      <protection hidden="1"/>
    </xf>
    <xf numFmtId="0" fontId="2" fillId="0" borderId="0" xfId="0" applyFont="1" applyAlignment="1" applyProtection="1">
      <alignment horizontal="left" vertical="center" wrapText="1" shrinkToFit="1"/>
      <protection hidden="1"/>
    </xf>
    <xf numFmtId="0" fontId="7" fillId="0" borderId="0" xfId="0" applyFont="1" applyAlignment="1" applyProtection="1">
      <alignment horizontal="left" vertical="center" wrapText="1" shrinkToFit="1"/>
      <protection hidden="1"/>
    </xf>
    <xf numFmtId="0" fontId="9" fillId="0" borderId="94" xfId="0" applyFont="1" applyFill="1" applyBorder="1" applyAlignment="1" applyProtection="1">
      <alignment horizontal="center" vertical="center" wrapText="1"/>
      <protection hidden="1"/>
    </xf>
    <xf numFmtId="0" fontId="9" fillId="0" borderId="83" xfId="0" applyFont="1" applyFill="1" applyBorder="1" applyAlignment="1" applyProtection="1">
      <alignment horizontal="center" vertical="center" wrapText="1"/>
      <protection hidden="1"/>
    </xf>
    <xf numFmtId="0" fontId="9" fillId="0" borderId="103" xfId="0" applyFont="1" applyFill="1" applyBorder="1" applyAlignment="1" applyProtection="1">
      <alignment horizontal="center" vertical="center" wrapText="1"/>
      <protection hidden="1"/>
    </xf>
    <xf numFmtId="0" fontId="9" fillId="0" borderId="11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Fill="1" applyBorder="1" applyAlignment="1" applyProtection="1">
      <alignment horizontal="center" vertical="center" wrapText="1"/>
      <protection hidden="1"/>
    </xf>
    <xf numFmtId="0" fontId="9" fillId="0" borderId="7" xfId="0" applyFont="1" applyFill="1" applyBorder="1" applyAlignment="1" applyProtection="1">
      <alignment horizontal="center" vertical="center" wrapText="1"/>
      <protection hidden="1"/>
    </xf>
    <xf numFmtId="0" fontId="20" fillId="0" borderId="94" xfId="0" applyFont="1" applyFill="1" applyBorder="1" applyAlignment="1" applyProtection="1">
      <alignment horizontal="center" vertical="center" wrapText="1"/>
      <protection locked="0" hidden="1"/>
    </xf>
    <xf numFmtId="0" fontId="20" fillId="0" borderId="83" xfId="0" applyFont="1" applyFill="1" applyBorder="1" applyAlignment="1" applyProtection="1">
      <alignment horizontal="center" vertical="center" wrapText="1"/>
      <protection locked="0" hidden="1"/>
    </xf>
    <xf numFmtId="0" fontId="20" fillId="0" borderId="84" xfId="0" applyFont="1" applyFill="1" applyBorder="1" applyAlignment="1" applyProtection="1">
      <alignment horizontal="center" vertical="center" wrapText="1"/>
      <protection locked="0" hidden="1"/>
    </xf>
    <xf numFmtId="0" fontId="20" fillId="0" borderId="22" xfId="0" applyFont="1" applyFill="1" applyBorder="1" applyAlignment="1" applyProtection="1">
      <alignment horizontal="center" vertical="center" wrapText="1"/>
      <protection locked="0" hidden="1"/>
    </xf>
    <xf numFmtId="0" fontId="20" fillId="0" borderId="1" xfId="0" applyFont="1" applyFill="1" applyBorder="1" applyAlignment="1" applyProtection="1">
      <alignment horizontal="center" vertical="center" wrapText="1"/>
      <protection locked="0" hidden="1"/>
    </xf>
    <xf numFmtId="0" fontId="20" fillId="0" borderId="96" xfId="0" applyFont="1" applyFill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right"/>
      <protection hidden="1"/>
    </xf>
    <xf numFmtId="0" fontId="2" fillId="0" borderId="0" xfId="0" applyFont="1" applyAlignment="1" applyProtection="1">
      <alignment horizontal="right"/>
      <protection hidden="1"/>
    </xf>
    <xf numFmtId="0" fontId="18" fillId="0" borderId="0" xfId="0" applyFont="1" applyAlignment="1" applyProtection="1">
      <alignment horizontal="center" vertical="center" wrapText="1" shrinkToFit="1"/>
      <protection hidden="1"/>
    </xf>
    <xf numFmtId="0" fontId="2" fillId="0" borderId="0" xfId="0" applyFont="1" applyAlignment="1" applyProtection="1">
      <alignment horizontal="center" vertical="center" wrapText="1" shrinkToFit="1"/>
      <protection hidden="1"/>
    </xf>
    <xf numFmtId="0" fontId="0" fillId="0" borderId="1" xfId="0" applyNumberFormat="1" applyBorder="1" applyAlignment="1">
      <alignment horizontal="center" vertical="center"/>
    </xf>
    <xf numFmtId="0" fontId="44" fillId="0" borderId="0" xfId="0" applyFont="1" applyAlignment="1" applyProtection="1">
      <alignment horizontal="left" wrapText="1" shrinkToFit="1"/>
      <protection hidden="1"/>
    </xf>
    <xf numFmtId="49" fontId="2" fillId="0" borderId="19" xfId="0" applyNumberFormat="1" applyFont="1" applyFill="1" applyBorder="1" applyAlignment="1" applyProtection="1">
      <alignment horizontal="left" vertical="center" wrapText="1"/>
      <protection locked="0" hidden="1"/>
    </xf>
    <xf numFmtId="49" fontId="2" fillId="0" borderId="13" xfId="0" applyNumberFormat="1" applyFont="1" applyFill="1" applyBorder="1" applyAlignment="1" applyProtection="1">
      <alignment horizontal="left" vertical="center" wrapText="1"/>
      <protection locked="0" hidden="1"/>
    </xf>
    <xf numFmtId="49" fontId="2" fillId="0" borderId="92" xfId="0" applyNumberFormat="1" applyFont="1" applyFill="1" applyBorder="1" applyAlignment="1" applyProtection="1">
      <alignment horizontal="left" vertical="center" wrapText="1"/>
      <protection locked="0" hidden="1"/>
    </xf>
    <xf numFmtId="49" fontId="2" fillId="0" borderId="22" xfId="0" applyNumberFormat="1" applyFont="1" applyFill="1" applyBorder="1" applyAlignment="1" applyProtection="1">
      <alignment horizontal="left" vertical="center" wrapText="1"/>
      <protection locked="0" hidden="1"/>
    </xf>
    <xf numFmtId="49" fontId="2" fillId="0" borderId="1" xfId="0" applyNumberFormat="1" applyFont="1" applyFill="1" applyBorder="1" applyAlignment="1" applyProtection="1">
      <alignment horizontal="left" vertical="center" wrapText="1"/>
      <protection locked="0" hidden="1"/>
    </xf>
    <xf numFmtId="49" fontId="2" fillId="0" borderId="96" xfId="0" applyNumberFormat="1" applyFont="1" applyFill="1" applyBorder="1" applyAlignment="1" applyProtection="1">
      <alignment horizontal="left" vertical="center" wrapText="1"/>
      <protection locked="0" hidden="1"/>
    </xf>
    <xf numFmtId="0" fontId="46" fillId="0" borderId="0" xfId="0" applyFont="1" applyAlignment="1" applyProtection="1">
      <alignment horizontal="center" vertical="center" wrapText="1" shrinkToFit="1"/>
      <protection hidden="1"/>
    </xf>
    <xf numFmtId="0" fontId="50" fillId="2" borderId="0" xfId="0" applyFont="1" applyFill="1" applyAlignment="1" applyProtection="1">
      <alignment horizontal="center" wrapText="1" shrinkToFit="1"/>
      <protection hidden="1"/>
    </xf>
    <xf numFmtId="0" fontId="35" fillId="2" borderId="0" xfId="0" applyFont="1" applyFill="1" applyAlignment="1" applyProtection="1">
      <alignment horizontal="center" vertical="center"/>
      <protection hidden="1"/>
    </xf>
    <xf numFmtId="0" fontId="61" fillId="0" borderId="170" xfId="0" applyFont="1" applyFill="1" applyBorder="1" applyAlignment="1" applyProtection="1">
      <alignment horizontal="center" vertical="center" wrapText="1" shrinkToFit="1"/>
      <protection hidden="1"/>
    </xf>
    <xf numFmtId="0" fontId="61" fillId="0" borderId="171" xfId="0" applyFont="1" applyFill="1" applyBorder="1" applyAlignment="1" applyProtection="1">
      <alignment horizontal="center" vertical="center" wrapText="1" shrinkToFit="1"/>
      <protection hidden="1"/>
    </xf>
    <xf numFmtId="0" fontId="20" fillId="0" borderId="172" xfId="0" applyNumberFormat="1" applyFont="1" applyFill="1" applyBorder="1" applyAlignment="1" applyProtection="1">
      <alignment horizontal="center" wrapText="1" shrinkToFit="1"/>
      <protection locked="0" hidden="1"/>
    </xf>
    <xf numFmtId="0" fontId="20" fillId="0" borderId="173" xfId="0" applyNumberFormat="1" applyFont="1" applyFill="1" applyBorder="1" applyAlignment="1" applyProtection="1">
      <alignment horizontal="center" wrapText="1" shrinkToFit="1"/>
      <protection locked="0" hidden="1"/>
    </xf>
    <xf numFmtId="0" fontId="2" fillId="0" borderId="6" xfId="0" applyFont="1" applyFill="1" applyBorder="1" applyAlignment="1" applyProtection="1">
      <alignment horizontal="center" vertical="center"/>
      <protection hidden="1"/>
    </xf>
    <xf numFmtId="0" fontId="2" fillId="0" borderId="26" xfId="0" applyFont="1" applyFill="1" applyBorder="1" applyAlignment="1" applyProtection="1">
      <alignment horizontal="center" vertical="center"/>
      <protection hidden="1"/>
    </xf>
    <xf numFmtId="0" fontId="2" fillId="0" borderId="3" xfId="0" applyFont="1" applyFill="1" applyBorder="1" applyAlignment="1" applyProtection="1">
      <alignment horizontal="center" vertical="center" wrapText="1"/>
      <protection hidden="1"/>
    </xf>
    <xf numFmtId="0" fontId="2" fillId="0" borderId="5" xfId="0" applyFont="1" applyFill="1" applyBorder="1" applyAlignment="1" applyProtection="1">
      <alignment horizontal="center" vertical="center" wrapText="1"/>
      <protection hidden="1"/>
    </xf>
    <xf numFmtId="0" fontId="2" fillId="0" borderId="8" xfId="0" applyFont="1" applyFill="1" applyBorder="1" applyAlignment="1" applyProtection="1">
      <alignment horizontal="center" vertical="center" wrapText="1"/>
      <protection hidden="1"/>
    </xf>
    <xf numFmtId="0" fontId="2" fillId="0" borderId="10" xfId="0" applyFont="1" applyFill="1" applyBorder="1" applyAlignment="1" applyProtection="1">
      <alignment horizontal="center" vertical="center" wrapText="1"/>
      <protection hidden="1"/>
    </xf>
    <xf numFmtId="0" fontId="2" fillId="0" borderId="6" xfId="0" applyFont="1" applyFill="1" applyBorder="1" applyAlignment="1" applyProtection="1">
      <alignment horizontal="center" vertical="center" wrapText="1"/>
      <protection hidden="1"/>
    </xf>
    <xf numFmtId="0" fontId="2" fillId="0" borderId="26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0" fillId="0" borderId="65" xfId="0" applyNumberFormat="1" applyFont="1" applyFill="1" applyBorder="1" applyAlignment="1" applyProtection="1">
      <alignment horizontal="center" wrapText="1" shrinkToFit="1"/>
      <protection locked="0" hidden="1"/>
    </xf>
    <xf numFmtId="0" fontId="20" fillId="0" borderId="81" xfId="0" applyNumberFormat="1" applyFont="1" applyFill="1" applyBorder="1" applyAlignment="1" applyProtection="1">
      <alignment horizontal="center" wrapText="1" shrinkToFit="1"/>
      <protection locked="0" hidden="1"/>
    </xf>
    <xf numFmtId="0" fontId="76" fillId="0" borderId="9" xfId="0" applyFont="1" applyBorder="1" applyAlignment="1">
      <alignment horizontal="center" vertical="center" wrapText="1"/>
    </xf>
    <xf numFmtId="0" fontId="76" fillId="0" borderId="10" xfId="0" applyFont="1" applyBorder="1" applyAlignment="1">
      <alignment horizontal="center" vertical="center" wrapText="1"/>
    </xf>
    <xf numFmtId="0" fontId="75" fillId="5" borderId="114" xfId="0" applyFont="1" applyFill="1" applyBorder="1" applyAlignment="1">
      <alignment horizontal="center" vertical="center" wrapText="1"/>
    </xf>
    <xf numFmtId="0" fontId="75" fillId="5" borderId="134" xfId="0" applyFont="1" applyFill="1" applyBorder="1" applyAlignment="1">
      <alignment horizontal="center" vertical="center" wrapText="1"/>
    </xf>
    <xf numFmtId="0" fontId="75" fillId="5" borderId="135" xfId="0" applyFont="1" applyFill="1" applyBorder="1" applyAlignment="1">
      <alignment horizontal="center" vertical="center" wrapText="1"/>
    </xf>
    <xf numFmtId="0" fontId="77" fillId="0" borderId="6" xfId="0" applyFont="1" applyBorder="1" applyAlignment="1">
      <alignment horizontal="center" vertical="center" wrapText="1"/>
    </xf>
    <xf numFmtId="0" fontId="77" fillId="0" borderId="0" xfId="0" applyFont="1" applyBorder="1" applyAlignment="1">
      <alignment horizontal="center" vertical="center" wrapText="1"/>
    </xf>
    <xf numFmtId="0" fontId="77" fillId="0" borderId="7" xfId="0" applyFont="1" applyBorder="1" applyAlignment="1">
      <alignment horizontal="center" vertical="center" wrapText="1"/>
    </xf>
    <xf numFmtId="0" fontId="77" fillId="0" borderId="8" xfId="0" applyFont="1" applyBorder="1" applyAlignment="1">
      <alignment horizontal="center" vertical="center" wrapText="1"/>
    </xf>
    <xf numFmtId="0" fontId="77" fillId="0" borderId="9" xfId="0" applyFont="1" applyBorder="1" applyAlignment="1">
      <alignment horizontal="center" vertical="center" wrapText="1"/>
    </xf>
    <xf numFmtId="0" fontId="77" fillId="0" borderId="10" xfId="0" applyFont="1" applyBorder="1" applyAlignment="1">
      <alignment horizontal="center" vertical="center" wrapText="1"/>
    </xf>
    <xf numFmtId="0" fontId="83" fillId="0" borderId="3" xfId="0" applyFont="1" applyBorder="1" applyAlignment="1">
      <alignment horizontal="center" vertical="center" wrapText="1"/>
    </xf>
    <xf numFmtId="0" fontId="83" fillId="0" borderId="5" xfId="0" applyFont="1" applyBorder="1" applyAlignment="1">
      <alignment horizontal="center" vertical="center" wrapText="1"/>
    </xf>
    <xf numFmtId="0" fontId="83" fillId="0" borderId="6" xfId="0" applyFont="1" applyBorder="1" applyAlignment="1">
      <alignment horizontal="center" vertical="center" wrapText="1"/>
    </xf>
    <xf numFmtId="0" fontId="83" fillId="0" borderId="7" xfId="0" applyFont="1" applyBorder="1" applyAlignment="1">
      <alignment horizontal="center" vertical="center" wrapText="1"/>
    </xf>
    <xf numFmtId="0" fontId="83" fillId="0" borderId="8" xfId="0" applyFont="1" applyBorder="1" applyAlignment="1">
      <alignment horizontal="center" vertical="center" wrapText="1"/>
    </xf>
    <xf numFmtId="0" fontId="83" fillId="0" borderId="10" xfId="0" applyFont="1" applyBorder="1" applyAlignment="1">
      <alignment horizontal="center" vertical="center" wrapText="1"/>
    </xf>
    <xf numFmtId="0" fontId="0" fillId="0" borderId="8" xfId="0" applyBorder="1" applyAlignment="1" applyProtection="1">
      <alignment horizontal="center"/>
      <protection hidden="1"/>
    </xf>
    <xf numFmtId="0" fontId="0" fillId="0" borderId="9" xfId="0" applyBorder="1" applyAlignment="1" applyProtection="1">
      <alignment horizontal="center"/>
      <protection hidden="1"/>
    </xf>
    <xf numFmtId="0" fontId="0" fillId="0" borderId="10" xfId="0" applyBorder="1" applyAlignment="1" applyProtection="1">
      <alignment horizontal="center"/>
      <protection hidden="1"/>
    </xf>
    <xf numFmtId="0" fontId="78" fillId="0" borderId="8" xfId="0" applyFont="1" applyBorder="1" applyAlignment="1">
      <alignment horizontal="left" vertical="center" wrapText="1"/>
    </xf>
    <xf numFmtId="0" fontId="78" fillId="0" borderId="10" xfId="0" applyFont="1" applyBorder="1" applyAlignment="1">
      <alignment horizontal="left" vertical="center" wrapText="1"/>
    </xf>
    <xf numFmtId="0" fontId="81" fillId="5" borderId="114" xfId="0" applyFont="1" applyFill="1" applyBorder="1" applyAlignment="1">
      <alignment horizontal="center" vertical="center" wrapText="1"/>
    </xf>
    <xf numFmtId="0" fontId="81" fillId="5" borderId="134" xfId="0" applyFont="1" applyFill="1" applyBorder="1" applyAlignment="1">
      <alignment horizontal="center" vertical="center" wrapText="1"/>
    </xf>
    <xf numFmtId="0" fontId="76" fillId="0" borderId="6" xfId="0" applyFont="1" applyBorder="1" applyAlignment="1">
      <alignment horizontal="center" vertical="center" wrapText="1"/>
    </xf>
    <xf numFmtId="0" fontId="76" fillId="0" borderId="0" xfId="0" applyFont="1" applyBorder="1" applyAlignment="1">
      <alignment horizontal="center" vertical="center" wrapText="1"/>
    </xf>
    <xf numFmtId="0" fontId="76" fillId="0" borderId="7" xfId="0" applyFont="1" applyBorder="1" applyAlignment="1">
      <alignment horizontal="center" vertical="center" wrapText="1"/>
    </xf>
    <xf numFmtId="0" fontId="76" fillId="0" borderId="8" xfId="0" applyFont="1" applyBorder="1" applyAlignment="1">
      <alignment horizontal="center" vertical="center" wrapText="1"/>
    </xf>
    <xf numFmtId="0" fontId="0" fillId="0" borderId="6" xfId="0" applyBorder="1" applyAlignment="1" applyProtection="1">
      <alignment horizontal="center"/>
      <protection hidden="1"/>
    </xf>
    <xf numFmtId="0" fontId="0" fillId="0" borderId="7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0" fontId="0" fillId="0" borderId="4" xfId="0" applyBorder="1" applyAlignment="1" applyProtection="1">
      <alignment horizontal="center"/>
      <protection hidden="1"/>
    </xf>
    <xf numFmtId="0" fontId="0" fillId="0" borderId="5" xfId="0" applyBorder="1" applyAlignment="1" applyProtection="1">
      <alignment horizontal="center"/>
      <protection hidden="1"/>
    </xf>
    <xf numFmtId="0" fontId="75" fillId="5" borderId="4" xfId="0" applyFont="1" applyFill="1" applyBorder="1" applyAlignment="1">
      <alignment horizontal="center" vertical="center" wrapText="1"/>
    </xf>
    <xf numFmtId="0" fontId="75" fillId="5" borderId="5" xfId="0" applyFont="1" applyFill="1" applyBorder="1" applyAlignment="1">
      <alignment horizontal="center" vertical="center" wrapText="1"/>
    </xf>
    <xf numFmtId="0" fontId="76" fillId="0" borderId="4" xfId="0" applyFont="1" applyBorder="1" applyAlignment="1">
      <alignment horizontal="center" vertical="center" wrapText="1"/>
    </xf>
    <xf numFmtId="0" fontId="76" fillId="0" borderId="5" xfId="0" applyFont="1" applyBorder="1" applyAlignment="1">
      <alignment horizontal="center" vertical="center" wrapText="1"/>
    </xf>
    <xf numFmtId="0" fontId="82" fillId="0" borderId="3" xfId="0" applyFont="1" applyBorder="1" applyAlignment="1">
      <alignment horizontal="center" vertical="center" wrapText="1"/>
    </xf>
    <xf numFmtId="0" fontId="82" fillId="0" borderId="4" xfId="0" applyFont="1" applyBorder="1" applyAlignment="1">
      <alignment horizontal="center" vertical="center" wrapText="1"/>
    </xf>
    <xf numFmtId="0" fontId="82" fillId="0" borderId="5" xfId="0" applyFont="1" applyBorder="1" applyAlignment="1">
      <alignment horizontal="center" vertical="center" wrapText="1"/>
    </xf>
    <xf numFmtId="0" fontId="82" fillId="0" borderId="8" xfId="0" applyFont="1" applyBorder="1" applyAlignment="1">
      <alignment horizontal="center" vertical="center" wrapText="1"/>
    </xf>
    <xf numFmtId="0" fontId="82" fillId="0" borderId="9" xfId="0" applyFont="1" applyBorder="1" applyAlignment="1">
      <alignment horizontal="center" vertical="center" wrapText="1"/>
    </xf>
    <xf numFmtId="0" fontId="82" fillId="0" borderId="10" xfId="0" applyFont="1" applyBorder="1" applyAlignment="1">
      <alignment horizontal="center" vertical="center" wrapText="1"/>
    </xf>
    <xf numFmtId="0" fontId="78" fillId="0" borderId="114" xfId="0" applyFont="1" applyBorder="1" applyAlignment="1">
      <alignment horizontal="center" vertical="center" wrapText="1"/>
    </xf>
    <xf numFmtId="0" fontId="78" fillId="0" borderId="135" xfId="0" applyFont="1" applyBorder="1" applyAlignment="1">
      <alignment horizontal="center" vertical="center" wrapText="1"/>
    </xf>
    <xf numFmtId="0" fontId="80" fillId="0" borderId="6" xfId="0" applyFont="1" applyBorder="1" applyAlignment="1">
      <alignment horizontal="left" vertical="center" wrapText="1"/>
    </xf>
    <xf numFmtId="0" fontId="80" fillId="0" borderId="7" xfId="0" applyFont="1" applyBorder="1" applyAlignment="1">
      <alignment horizontal="left" vertical="center" wrapText="1"/>
    </xf>
    <xf numFmtId="0" fontId="0" fillId="0" borderId="3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16" fillId="0" borderId="53" xfId="0" applyFont="1" applyBorder="1" applyAlignment="1">
      <alignment horizontal="center" vertical="center" wrapText="1"/>
    </xf>
    <xf numFmtId="0" fontId="16" fillId="0" borderId="174" xfId="0" applyFont="1" applyBorder="1" applyAlignment="1">
      <alignment horizontal="center" vertical="center" wrapText="1"/>
    </xf>
    <xf numFmtId="0" fontId="16" fillId="0" borderId="175" xfId="0" applyFont="1" applyBorder="1" applyAlignment="1">
      <alignment horizontal="center" vertical="center" wrapText="1"/>
    </xf>
    <xf numFmtId="0" fontId="78" fillId="0" borderId="6" xfId="0" applyFont="1" applyBorder="1" applyAlignment="1">
      <alignment horizontal="left" vertical="center" wrapText="1"/>
    </xf>
    <xf numFmtId="0" fontId="78" fillId="0" borderId="7" xfId="0" applyFont="1" applyBorder="1" applyAlignment="1">
      <alignment horizontal="left" vertical="center" wrapText="1"/>
    </xf>
    <xf numFmtId="0" fontId="76" fillId="0" borderId="114" xfId="0" applyFont="1" applyBorder="1" applyAlignment="1">
      <alignment horizontal="left" vertical="center" wrapText="1"/>
    </xf>
    <xf numFmtId="0" fontId="76" fillId="0" borderId="135" xfId="0" applyFont="1" applyBorder="1" applyAlignment="1">
      <alignment horizontal="left" vertical="center" wrapText="1"/>
    </xf>
    <xf numFmtId="0" fontId="77" fillId="0" borderId="134" xfId="0" applyFont="1" applyBorder="1" applyAlignment="1">
      <alignment horizontal="center" vertical="center" wrapText="1"/>
    </xf>
    <xf numFmtId="0" fontId="77" fillId="0" borderId="135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</cellXfs>
  <cellStyles count="2">
    <cellStyle name="Normál" xfId="0" builtinId="0"/>
    <cellStyle name="Százalé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970845481049565E-2"/>
          <c:y val="0.10762355403840132"/>
          <c:w val="0.91107871720116618"/>
          <c:h val="0.70403741600120862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'Tabelle zu 3.5a'!$B$5:$B$54</c:f>
              <c:numCache>
                <c:formatCode>0.0000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59-49D0-A8F5-32A08D5210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7405000"/>
        <c:axId val="267401864"/>
      </c:lineChart>
      <c:catAx>
        <c:axId val="267405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u-HU"/>
          </a:p>
        </c:txPr>
        <c:crossAx val="26740186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674018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u-HU"/>
          </a:p>
        </c:txPr>
        <c:crossAx val="26740500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u-HU"/>
    </a:p>
  </c:txPr>
  <c:printSettings>
    <c:headerFooter alignWithMargins="0"/>
    <c:pageMargins b="1" l="0.75" r="0.75" t="1" header="0.4921259845" footer="0.4921259845"/>
    <c:pageSetup paperSize="9" orientation="landscape" horizontalDpi="-4" verticalDpi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1524500907441"/>
          <c:y val="9.8039591144267552E-2"/>
          <c:w val="0.85843920145190566"/>
          <c:h val="0.63529655061485379"/>
        </c:manualLayout>
      </c:layout>
      <c:lineChart>
        <c:grouping val="standard"/>
        <c:varyColors val="0"/>
        <c:ser>
          <c:idx val="0"/>
          <c:order val="0"/>
          <c:tx>
            <c:v>Messungen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EB-4F18-BFE5-FD0A1A57716D}"/>
            </c:ext>
          </c:extLst>
        </c:ser>
        <c:ser>
          <c:idx val="1"/>
          <c:order val="1"/>
          <c:tx>
            <c:v>OEG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noFill/>
              <a:ln w="6350">
                <a:noFill/>
              </a:ln>
            </c:spPr>
          </c:marker>
          <c:val>
            <c:numRef>
              <c:f>'Tabelle zu 3.5c'!$D$6:$D$30</c:f>
              <c:numCache>
                <c:formatCode>0.00000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EB-4F18-BFE5-FD0A1A5771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2380792"/>
        <c:axId val="312385496"/>
      </c:lineChart>
      <c:catAx>
        <c:axId val="312380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u-HU"/>
          </a:p>
        </c:txPr>
        <c:crossAx val="312385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23854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u-HU"/>
          </a:p>
        </c:txPr>
        <c:crossAx val="3123807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9201451905626133"/>
          <c:y val="0.88235623488240444"/>
          <c:w val="0.30490018148820325"/>
          <c:h val="9.019649014461428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u-HU"/>
    </a:p>
  </c:txPr>
  <c:printSettings>
    <c:headerFooter alignWithMargins="0"/>
    <c:pageMargins b="0.39370078740157483" l="0.39370078740157483" r="0.19685039370078741" t="0.59055118110236227" header="0.51181102362204722" footer="0.51181102362204722"/>
    <c:pageSetup paperSize="9" orientation="landscape" horizontalDpi="-4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213749562969319"/>
          <c:y val="8.2596108142365357E-2"/>
          <c:w val="0.8564891881032235"/>
          <c:h val="0.68731761418468318"/>
        </c:manualLayout>
      </c:layout>
      <c:lineChart>
        <c:grouping val="standard"/>
        <c:varyColors val="0"/>
        <c:ser>
          <c:idx val="0"/>
          <c:order val="0"/>
          <c:tx>
            <c:strRef>
              <c:f>'Tabelle zu 3.5b'!$B$4</c:f>
              <c:strCache>
                <c:ptCount val="1"/>
                <c:pt idx="0">
                  <c:v>Messwerte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'Tabelle zu 3.5b'!$B$5:$B$34</c:f>
              <c:numCache>
                <c:formatCode>0.0000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7D-46D5-88C2-62D513F98048}"/>
            </c:ext>
          </c:extLst>
        </c:ser>
        <c:ser>
          <c:idx val="2"/>
          <c:order val="1"/>
          <c:tx>
            <c:v>OEG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'Tabelle zu 3.5b'!$D$5:$D$34</c:f>
              <c:numCache>
                <c:formatCode>0.000000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7D-46D5-88C2-62D513F980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7398728"/>
        <c:axId val="267403824"/>
      </c:lineChart>
      <c:catAx>
        <c:axId val="267398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u-HU"/>
          </a:p>
        </c:txPr>
        <c:crossAx val="26740382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674038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u-HU"/>
          </a:p>
        </c:txPr>
        <c:crossAx val="267398728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1984764881489051"/>
          <c:y val="0.90855704983779684"/>
          <c:w val="0.26106886257538414"/>
          <c:h val="7.079676987279248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u-HU"/>
    </a:p>
  </c:txPr>
  <c:printSettings>
    <c:headerFooter alignWithMargins="0"/>
    <c:pageMargins b="1" l="0.75" r="0.75" t="1" header="0.4921259845" footer="0.4921259845"/>
    <c:pageSetup paperSize="9" orientation="landscape" horizontalDpi="-4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0268456375839"/>
          <c:y val="0.14598566161336254"/>
          <c:w val="0.84563758389261745"/>
          <c:h val="0.68613260958280387"/>
        </c:manualLayout>
      </c:layout>
      <c:lineChart>
        <c:grouping val="standard"/>
        <c:varyColors val="0"/>
        <c:ser>
          <c:idx val="0"/>
          <c:order val="0"/>
          <c:tx>
            <c:v>X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'Process capability II'!$I$19:$I$43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F6-4EA7-B59F-97B5F2E15F04}"/>
            </c:ext>
          </c:extLst>
        </c:ser>
        <c:ser>
          <c:idx val="1"/>
          <c:order val="1"/>
          <c:tx>
            <c:v>OEG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'Tabelle zu 3.10b'!$B$5:$B$29</c:f>
              <c:numCache>
                <c:formatCode>0.0000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F6-4EA7-B59F-97B5F2E15F04}"/>
            </c:ext>
          </c:extLst>
        </c:ser>
        <c:ser>
          <c:idx val="2"/>
          <c:order val="2"/>
          <c:tx>
            <c:v>UEG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val>
            <c:numRef>
              <c:f>'Tabelle zu 3.10b'!$C$5:$C$29</c:f>
              <c:numCache>
                <c:formatCode>0.0000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2F6-4EA7-B59F-97B5F2E15F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7399904"/>
        <c:axId val="267398336"/>
      </c:lineChart>
      <c:catAx>
        <c:axId val="267399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u-HU"/>
                  <a:t>number measuring times K</a:t>
                </a:r>
              </a:p>
            </c:rich>
          </c:tx>
          <c:layout>
            <c:manualLayout>
              <c:xMode val="edge"/>
              <c:yMode val="edge"/>
              <c:x val="0.41778523489932884"/>
              <c:y val="0.9087606567427246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u-HU"/>
          </a:p>
        </c:txPr>
        <c:crossAx val="267398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73983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u-HU"/>
                  <a:t>measuring values</a:t>
                </a:r>
              </a:p>
            </c:rich>
          </c:tx>
          <c:layout>
            <c:manualLayout>
              <c:xMode val="edge"/>
              <c:yMode val="edge"/>
              <c:x val="8.389261744966443E-3"/>
              <c:y val="0.3284679196122382"/>
            </c:manualLayout>
          </c:layout>
          <c:overlay val="0"/>
          <c:spPr>
            <a:noFill/>
            <a:ln w="25400">
              <a:noFill/>
            </a:ln>
          </c:spPr>
        </c:title>
        <c:numFmt formatCode="0.00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u-HU"/>
          </a:p>
        </c:txPr>
        <c:crossAx val="267399904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1442953020134227"/>
          <c:y val="3.6496350364963501E-2"/>
          <c:w val="0.26845637583892618"/>
          <c:h val="0.102189781021897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u-HU"/>
    </a:p>
  </c:txPr>
  <c:printSettings>
    <c:headerFooter alignWithMargins="0"/>
    <c:pageMargins b="1" l="0.75" r="0.75" t="1" header="0.4921259845" footer="0.492125984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22798927578857"/>
          <c:y val="0.14233602007302848"/>
          <c:w val="0.83919735264432949"/>
          <c:h val="0.67153404342146761"/>
        </c:manualLayout>
      </c:layout>
      <c:lineChart>
        <c:grouping val="standard"/>
        <c:varyColors val="0"/>
        <c:ser>
          <c:idx val="0"/>
          <c:order val="0"/>
          <c:tx>
            <c:v>S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'Process capability II'!$J$19:$J$43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64-426C-93D6-55209AEE6DBB}"/>
            </c:ext>
          </c:extLst>
        </c:ser>
        <c:ser>
          <c:idx val="1"/>
          <c:order val="1"/>
          <c:tx>
            <c:v>OEG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'Tabelle zu 3.10b'!$D$5:$D$29</c:f>
              <c:numCache>
                <c:formatCode>0.0000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64-426C-93D6-55209AEE6DBB}"/>
            </c:ext>
          </c:extLst>
        </c:ser>
        <c:ser>
          <c:idx val="2"/>
          <c:order val="2"/>
          <c:tx>
            <c:v>UEG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val>
            <c:numRef>
              <c:f>'Tabelle zu 3.10b'!$E$5:$E$29</c:f>
              <c:numCache>
                <c:formatCode>0.0000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64-426C-93D6-55209AEE6D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7402256"/>
        <c:axId val="267400296"/>
      </c:lineChart>
      <c:catAx>
        <c:axId val="267402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u-HU"/>
                  <a:t>number measuring times K</a:t>
                </a:r>
              </a:p>
            </c:rich>
          </c:tx>
          <c:layout>
            <c:manualLayout>
              <c:xMode val="edge"/>
              <c:yMode val="edge"/>
              <c:x val="0.42211125619347828"/>
              <c:y val="0.9087606567427246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u-HU"/>
          </a:p>
        </c:txPr>
        <c:crossAx val="267400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74002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u-HU"/>
                  <a:t>measuring values</a:t>
                </a:r>
              </a:p>
            </c:rich>
          </c:tx>
          <c:layout>
            <c:manualLayout>
              <c:xMode val="edge"/>
              <c:yMode val="edge"/>
              <c:x val="8.3752093802345051E-3"/>
              <c:y val="0.31751863133896585"/>
            </c:manualLayout>
          </c:layout>
          <c:overlay val="0"/>
          <c:spPr>
            <a:noFill/>
            <a:ln w="25400">
              <a:noFill/>
            </a:ln>
          </c:spPr>
        </c:title>
        <c:numFmt formatCode="0.00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u-HU"/>
          </a:p>
        </c:txPr>
        <c:crossAx val="267402256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1373604681324377"/>
          <c:y val="3.6496350364963501E-2"/>
          <c:w val="0.26800705188233381"/>
          <c:h val="8.029197080291970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u-HU"/>
    </a:p>
  </c:txPr>
  <c:printSettings>
    <c:headerFooter alignWithMargins="0"/>
    <c:pageMargins b="1" l="0.75" r="0.75" t="1" header="0.4921259845" footer="0.492125984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50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u-HU"/>
              <a:t>Histogram (classification in 12 classes)
</a:t>
            </a:r>
          </a:p>
        </c:rich>
      </c:tx>
      <c:layout>
        <c:manualLayout>
          <c:xMode val="edge"/>
          <c:yMode val="edge"/>
          <c:x val="0.29666719160104987"/>
          <c:y val="4.70914127423822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66684841609442"/>
          <c:y val="0.16897529780462503"/>
          <c:w val="0.86500140787989566"/>
          <c:h val="0.57063789094676642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'Process capability II'!$E$142</c:f>
              <c:strCache>
                <c:ptCount val="1"/>
                <c:pt idx="0">
                  <c:v>frequency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208370477407017E-3"/>
                  <c:y val="5.5923999190669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u-H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1A1-45BC-AC2B-C4AD6AFE5844}"/>
                </c:ext>
              </c:extLst>
            </c:dLbl>
            <c:dLbl>
              <c:idx val="2"/>
              <c:layout>
                <c:manualLayout>
                  <c:x val="4.7360719169363685E-3"/>
                  <c:y val="-4.820044519690536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u-H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A1-45BC-AC2B-C4AD6AFE5844}"/>
                </c:ext>
              </c:extLst>
            </c:dLbl>
            <c:dLbl>
              <c:idx val="3"/>
              <c:layout>
                <c:manualLayout>
                  <c:x val="9.3193987998630989E-3"/>
                  <c:y val="-4.820044519690536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u-H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1A1-45BC-AC2B-C4AD6AFE5844}"/>
                </c:ext>
              </c:extLst>
            </c:dLbl>
            <c:dLbl>
              <c:idx val="10"/>
              <c:layout>
                <c:manualLayout>
                  <c:x val="4.7361356128948762E-3"/>
                  <c:y val="-4.820044519690536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u-H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1A1-45BC-AC2B-C4AD6AFE5844}"/>
                </c:ext>
              </c:extLst>
            </c:dLbl>
            <c:dLbl>
              <c:idx val="11"/>
              <c:layout>
                <c:manualLayout>
                  <c:x val="4.3194543577874667E-3"/>
                  <c:y val="-4.820044519690536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u-H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1A1-45BC-AC2B-C4AD6AFE584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 rtl="1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'Process capability II'!$C$143:$D$154</c:f>
              <c:multiLvlStrCache>
                <c:ptCount val="12"/>
                <c:lvl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</c:lvl>
                <c:lvl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</c:lvl>
              </c:multiLvlStrCache>
            </c:multiLvlStrRef>
          </c:cat>
          <c:val>
            <c:numRef>
              <c:f>'Process capability II'!$E$143:$E$154</c:f>
              <c:numCache>
                <c:formatCode>General</c:formatCode>
                <c:ptCount val="12"/>
                <c:pt idx="0">
                  <c:v>125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1A1-45BC-AC2B-C4AD6AFE58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12388240"/>
        <c:axId val="312387064"/>
      </c:barChart>
      <c:catAx>
        <c:axId val="312388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u-HU"/>
                  <a:t>classes</a:t>
                </a:r>
              </a:p>
            </c:rich>
          </c:tx>
          <c:layout>
            <c:manualLayout>
              <c:xMode val="edge"/>
              <c:yMode val="edge"/>
              <c:x val="0.46833403324584422"/>
              <c:y val="0.88919783918976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u-HU"/>
          </a:p>
        </c:txPr>
        <c:crossAx val="312387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2387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lg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u-HU"/>
                  <a:t>number of values</a:t>
                </a:r>
              </a:p>
            </c:rich>
          </c:tx>
          <c:layout>
            <c:manualLayout>
              <c:xMode val="edge"/>
              <c:yMode val="edge"/>
              <c:x val="1.6666666666666666E-2"/>
              <c:y val="0.3462609694563802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u-HU"/>
          </a:p>
        </c:txPr>
        <c:crossAx val="3123882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lgDash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u-HU"/>
    </a:p>
  </c:txPr>
  <c:printSettings>
    <c:headerFooter alignWithMargins="0"/>
    <c:pageMargins b="1" l="0.75" r="0.75" t="1" header="0.4921259845" footer="0.492125984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52781081156239"/>
          <c:y val="0.14545454545454545"/>
          <c:w val="0.84422248649249909"/>
          <c:h val="0.62909090909090915"/>
        </c:manualLayout>
      </c:layout>
      <c:lineChart>
        <c:grouping val="standard"/>
        <c:varyColors val="0"/>
        <c:ser>
          <c:idx val="0"/>
          <c:order val="0"/>
          <c:tx>
            <c:v>X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'SPC monitoring'!$I$22:$I$46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94-4118-BB77-11DC980BE889}"/>
            </c:ext>
          </c:extLst>
        </c:ser>
        <c:ser>
          <c:idx val="1"/>
          <c:order val="1"/>
          <c:tx>
            <c:v>OEG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'Tabelle zu 3.11'!$B$5:$B$29</c:f>
              <c:numCache>
                <c:formatCode>0.0000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94-4118-BB77-11DC980BE889}"/>
            </c:ext>
          </c:extLst>
        </c:ser>
        <c:ser>
          <c:idx val="2"/>
          <c:order val="2"/>
          <c:tx>
            <c:v>UEG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val>
            <c:numRef>
              <c:f>'Tabelle zu 3.11'!$C$5:$C$29</c:f>
              <c:numCache>
                <c:formatCode>0.0000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B94-4118-BB77-11DC980BE8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2381184"/>
        <c:axId val="312387456"/>
      </c:lineChart>
      <c:catAx>
        <c:axId val="312381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u-HU"/>
                  <a:t>number measuring times</a:t>
                </a:r>
              </a:p>
            </c:rich>
          </c:tx>
          <c:layout>
            <c:manualLayout>
              <c:xMode val="edge"/>
              <c:yMode val="edge"/>
              <c:x val="0.40536083743300927"/>
              <c:y val="0.8727272727272726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u-HU"/>
          </a:p>
        </c:txPr>
        <c:crossAx val="312387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23874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u-HU"/>
                  <a:t>measuring values</a:t>
                </a:r>
              </a:p>
            </c:rich>
          </c:tx>
          <c:layout>
            <c:manualLayout>
              <c:xMode val="edge"/>
              <c:yMode val="edge"/>
              <c:x val="8.3752093802345051E-3"/>
              <c:y val="0.29818181818181816"/>
            </c:manualLayout>
          </c:layout>
          <c:overlay val="0"/>
          <c:spPr>
            <a:noFill/>
            <a:ln w="25400">
              <a:noFill/>
            </a:ln>
          </c:spPr>
        </c:title>
        <c:numFmt formatCode="0.00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u-HU"/>
          </a:p>
        </c:txPr>
        <c:crossAx val="312381184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1541108868929072"/>
          <c:y val="3.6363636363636362E-2"/>
          <c:w val="0.26800705188233381"/>
          <c:h val="0.1018181818181818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u-HU"/>
    </a:p>
  </c:txPr>
  <c:printSettings>
    <c:headerFooter alignWithMargins="0"/>
    <c:pageMargins b="1" l="0.75" r="0.75" t="1" header="0.4921259845" footer="0.4921259845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040225262778"/>
          <c:y val="0.14181818181818182"/>
          <c:w val="0.83946556838678443"/>
          <c:h val="0.63636363636363635"/>
        </c:manualLayout>
      </c:layout>
      <c:lineChart>
        <c:grouping val="standard"/>
        <c:varyColors val="0"/>
        <c:ser>
          <c:idx val="0"/>
          <c:order val="0"/>
          <c:tx>
            <c:v>S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'SPC monitoring'!$J$22:$J$46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C7-4D5D-A73B-3BD146A8FA7F}"/>
            </c:ext>
          </c:extLst>
        </c:ser>
        <c:ser>
          <c:idx val="1"/>
          <c:order val="1"/>
          <c:tx>
            <c:v>OEG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'Tabelle zu 3.11'!$D$5:$D$29</c:f>
              <c:numCache>
                <c:formatCode>0.0000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C7-4D5D-A73B-3BD146A8FA7F}"/>
            </c:ext>
          </c:extLst>
        </c:ser>
        <c:ser>
          <c:idx val="2"/>
          <c:order val="2"/>
          <c:tx>
            <c:v>UEG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val>
            <c:numRef>
              <c:f>'Tabelle zu 3.11'!$E$5:$E$29</c:f>
              <c:numCache>
                <c:formatCode>0.0000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C7-4D5D-A73B-3BD146A8FA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2381576"/>
        <c:axId val="312382360"/>
      </c:lineChart>
      <c:catAx>
        <c:axId val="312381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u-HU"/>
                  <a:t>number measuring times</a:t>
                </a:r>
              </a:p>
            </c:rich>
          </c:tx>
          <c:layout>
            <c:manualLayout>
              <c:xMode val="edge"/>
              <c:yMode val="edge"/>
              <c:x val="0.40969934778219613"/>
              <c:y val="0.8763636363636363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u-HU"/>
          </a:p>
        </c:txPr>
        <c:crossAx val="312382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23823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u-HU"/>
                  <a:t>measuring values</a:t>
                </a:r>
              </a:p>
            </c:rich>
          </c:tx>
          <c:layout>
            <c:manualLayout>
              <c:xMode val="edge"/>
              <c:yMode val="edge"/>
              <c:x val="8.3612040133779261E-3"/>
              <c:y val="0.29818181818181816"/>
            </c:manualLayout>
          </c:layout>
          <c:overlay val="0"/>
          <c:spPr>
            <a:noFill/>
            <a:ln w="25400">
              <a:noFill/>
            </a:ln>
          </c:spPr>
        </c:title>
        <c:numFmt formatCode="0.00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u-HU"/>
          </a:p>
        </c:txPr>
        <c:crossAx val="312381576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1638831099289847"/>
          <c:y val="3.6363636363636362E-2"/>
          <c:w val="0.2675587039914325"/>
          <c:h val="0.0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u-HU"/>
    </a:p>
  </c:txPr>
  <c:printSettings>
    <c:headerFooter alignWithMargins="0"/>
    <c:pageMargins b="1" l="0.75" r="0.75" t="1" header="0.4921259845" footer="0.492125984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540145985401464E-2"/>
          <c:y val="5.208350994028707E-2"/>
          <c:w val="0.87773722627737227"/>
          <c:h val="0.78125264910430603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'Tabelle zu 3.5a'!$B$5:$B$54</c:f>
              <c:numCache>
                <c:formatCode>0.0000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02-44B1-996B-60AB717506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2382752"/>
        <c:axId val="312383928"/>
      </c:lineChart>
      <c:catAx>
        <c:axId val="312382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u-HU"/>
          </a:p>
        </c:txPr>
        <c:crossAx val="31238392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123839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u-HU"/>
          </a:p>
        </c:txPr>
        <c:crossAx val="3123827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u-HU"/>
    </a:p>
  </c:txPr>
  <c:printSettings>
    <c:headerFooter alignWithMargins="0"/>
    <c:pageMargins b="0.98425196850393704" l="0" r="0" t="0.98425196850393704" header="0.51181102362204722" footer="0.51181102362204722"/>
    <c:pageSetup paperSize="9" orientation="portrait" horizontalDpi="-4" verticalDpi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49543676662316E-2"/>
          <c:y val="9.0278083896497593E-2"/>
          <c:w val="0.89569752281616688"/>
          <c:h val="0.65625222524761706"/>
        </c:manualLayout>
      </c:layout>
      <c:lineChart>
        <c:grouping val="standard"/>
        <c:varyColors val="0"/>
        <c:ser>
          <c:idx val="0"/>
          <c:order val="0"/>
          <c:tx>
            <c:strRef>
              <c:f>'Tabelle zu 3.5b'!$B$4</c:f>
              <c:strCache>
                <c:ptCount val="1"/>
                <c:pt idx="0">
                  <c:v>Messwerte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'Tabelle zu 3.5b'!$B$5:$B$34</c:f>
              <c:numCache>
                <c:formatCode>0.0000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83-4115-A65D-219A666D97A5}"/>
            </c:ext>
          </c:extLst>
        </c:ser>
        <c:ser>
          <c:idx val="2"/>
          <c:order val="1"/>
          <c:tx>
            <c:v>OEG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'Tabelle zu 3.5b'!$D$5:$D$34</c:f>
              <c:numCache>
                <c:formatCode>0.000000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83-4115-A65D-219A666D9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2384712"/>
        <c:axId val="312386672"/>
      </c:lineChart>
      <c:catAx>
        <c:axId val="312384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u-HU"/>
          </a:p>
        </c:txPr>
        <c:crossAx val="312386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23866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u-HU"/>
          </a:p>
        </c:txPr>
        <c:crossAx val="3123847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2242503259452413"/>
          <c:y val="0.89236402741324006"/>
          <c:w val="0.22294654498044331"/>
          <c:h val="8.333369787109945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u-HU"/>
    </a:p>
  </c:txPr>
  <c:printSettings>
    <c:headerFooter alignWithMargins="0"/>
    <c:pageMargins b="1" l="0.75" r="0.75" t="1" header="0.4921259845" footer="0.4921259845"/>
    <c:pageSetup/>
  </c:printSettings>
  <c:userShapes r:id="rId1"/>
</c:chartSpace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image" Target="../media/image16.png"/><Relationship Id="rId1" Type="http://schemas.openxmlformats.org/officeDocument/2006/relationships/image" Target="../media/image15.pn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image" Target="../media/image15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18.emf"/><Relationship Id="rId2" Type="http://schemas.openxmlformats.org/officeDocument/2006/relationships/image" Target="../media/image17.emf"/><Relationship Id="rId1" Type="http://schemas.openxmlformats.org/officeDocument/2006/relationships/image" Target="../media/image19.emf"/><Relationship Id="rId4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142875</xdr:colOff>
          <xdr:row>0</xdr:row>
          <xdr:rowOff>0</xdr:rowOff>
        </xdr:from>
        <xdr:to>
          <xdr:col>0</xdr:col>
          <xdr:colOff>1724025</xdr:colOff>
          <xdr:row>0</xdr:row>
          <xdr:rowOff>0</xdr:rowOff>
        </xdr:to>
        <xdr:sp macro="" textlink="">
          <xdr:nvSpPr>
            <xdr:cNvPr id="134145" name="Object 1" hidden="1">
              <a:extLst>
                <a:ext uri="{63B3BB69-23CF-44E3-9099-C40C66FF867C}">
                  <a14:compatExt spid="_x0000_s134145"/>
                </a:ext>
                <a:ext uri="{FF2B5EF4-FFF2-40B4-BE49-F238E27FC236}">
                  <a16:creationId xmlns:a16="http://schemas.microsoft.com/office/drawing/2014/main" id="{00000000-0008-0000-0000-0000010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142875</xdr:colOff>
          <xdr:row>0</xdr:row>
          <xdr:rowOff>85725</xdr:rowOff>
        </xdr:from>
        <xdr:to>
          <xdr:col>0</xdr:col>
          <xdr:colOff>1724025</xdr:colOff>
          <xdr:row>2</xdr:row>
          <xdr:rowOff>57150</xdr:rowOff>
        </xdr:to>
        <xdr:sp macro="" textlink="">
          <xdr:nvSpPr>
            <xdr:cNvPr id="134146" name="Object 2" hidden="1">
              <a:extLst>
                <a:ext uri="{63B3BB69-23CF-44E3-9099-C40C66FF867C}">
                  <a14:compatExt spid="_x0000_s134146"/>
                </a:ext>
                <a:ext uri="{FF2B5EF4-FFF2-40B4-BE49-F238E27FC236}">
                  <a16:creationId xmlns:a16="http://schemas.microsoft.com/office/drawing/2014/main" id="{00000000-0008-0000-0000-0000020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</xdr:colOff>
      <xdr:row>8</xdr:row>
      <xdr:rowOff>19050</xdr:rowOff>
    </xdr:from>
    <xdr:to>
      <xdr:col>9</xdr:col>
      <xdr:colOff>85725</xdr:colOff>
      <xdr:row>8</xdr:row>
      <xdr:rowOff>200025</xdr:rowOff>
    </xdr:to>
    <xdr:pic>
      <xdr:nvPicPr>
        <xdr:cNvPr id="103430" name="Picture 1" descr="F:\ims\qm-ims\Vorlagen\LOGO\Logo-tif.TIF">
          <a:extLst>
            <a:ext uri="{FF2B5EF4-FFF2-40B4-BE49-F238E27FC236}">
              <a16:creationId xmlns:a16="http://schemas.microsoft.com/office/drawing/2014/main" id="{00000000-0008-0000-0700-00000694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1704975"/>
          <a:ext cx="10858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9525</xdr:rowOff>
    </xdr:from>
    <xdr:to>
      <xdr:col>3</xdr:col>
      <xdr:colOff>752475</xdr:colOff>
      <xdr:row>2</xdr:row>
      <xdr:rowOff>85725</xdr:rowOff>
    </xdr:to>
    <xdr:pic>
      <xdr:nvPicPr>
        <xdr:cNvPr id="133130" name="Picture 1" descr="F:\ims\qm-ims\Vorlagen\LOGO\Logo-tif.TIF">
          <a:extLst>
            <a:ext uri="{FF2B5EF4-FFF2-40B4-BE49-F238E27FC236}">
              <a16:creationId xmlns:a16="http://schemas.microsoft.com/office/drawing/2014/main" id="{00000000-0008-0000-0800-00000A08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16859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4</xdr:col>
      <xdr:colOff>314325</xdr:colOff>
      <xdr:row>1</xdr:row>
      <xdr:rowOff>180975</xdr:rowOff>
    </xdr:to>
    <xdr:pic>
      <xdr:nvPicPr>
        <xdr:cNvPr id="100387" name="Picture 1" descr="F:\ims\qm-ims\Vorlagen\LOGO\Logo-tif.TIF">
          <a:extLst>
            <a:ext uri="{FF2B5EF4-FFF2-40B4-BE49-F238E27FC236}">
              <a16:creationId xmlns:a16="http://schemas.microsoft.com/office/drawing/2014/main" id="{00000000-0008-0000-0900-0000238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8575"/>
          <a:ext cx="1590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200025</xdr:colOff>
      <xdr:row>71</xdr:row>
      <xdr:rowOff>76200</xdr:rowOff>
    </xdr:from>
    <xdr:to>
      <xdr:col>3</xdr:col>
      <xdr:colOff>342900</xdr:colOff>
      <xdr:row>71</xdr:row>
      <xdr:rowOff>76200</xdr:rowOff>
    </xdr:to>
    <xdr:sp macro="" textlink="">
      <xdr:nvSpPr>
        <xdr:cNvPr id="100388" name="Line 2">
          <a:extLst>
            <a:ext uri="{FF2B5EF4-FFF2-40B4-BE49-F238E27FC236}">
              <a16:creationId xmlns:a16="http://schemas.microsoft.com/office/drawing/2014/main" id="{00000000-0008-0000-0900-000024880100}"/>
            </a:ext>
          </a:extLst>
        </xdr:cNvPr>
        <xdr:cNvSpPr>
          <a:spLocks noChangeShapeType="1"/>
        </xdr:cNvSpPr>
      </xdr:nvSpPr>
      <xdr:spPr bwMode="auto">
        <a:xfrm>
          <a:off x="1066800" y="13573125"/>
          <a:ext cx="1428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333375</xdr:colOff>
      <xdr:row>76</xdr:row>
      <xdr:rowOff>57150</xdr:rowOff>
    </xdr:from>
    <xdr:to>
      <xdr:col>3</xdr:col>
      <xdr:colOff>447675</xdr:colOff>
      <xdr:row>76</xdr:row>
      <xdr:rowOff>57150</xdr:rowOff>
    </xdr:to>
    <xdr:sp macro="" textlink="">
      <xdr:nvSpPr>
        <xdr:cNvPr id="100389" name="Line 3">
          <a:extLst>
            <a:ext uri="{FF2B5EF4-FFF2-40B4-BE49-F238E27FC236}">
              <a16:creationId xmlns:a16="http://schemas.microsoft.com/office/drawing/2014/main" id="{00000000-0008-0000-0900-000025880100}"/>
            </a:ext>
          </a:extLst>
        </xdr:cNvPr>
        <xdr:cNvSpPr>
          <a:spLocks noChangeShapeType="1"/>
        </xdr:cNvSpPr>
      </xdr:nvSpPr>
      <xdr:spPr bwMode="auto">
        <a:xfrm>
          <a:off x="1200150" y="14935200"/>
          <a:ext cx="114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495300</xdr:colOff>
      <xdr:row>80</xdr:row>
      <xdr:rowOff>57150</xdr:rowOff>
    </xdr:from>
    <xdr:to>
      <xdr:col>5</xdr:col>
      <xdr:colOff>600075</xdr:colOff>
      <xdr:row>80</xdr:row>
      <xdr:rowOff>57150</xdr:rowOff>
    </xdr:to>
    <xdr:sp macro="" textlink="">
      <xdr:nvSpPr>
        <xdr:cNvPr id="100390" name="Line 4">
          <a:extLst>
            <a:ext uri="{FF2B5EF4-FFF2-40B4-BE49-F238E27FC236}">
              <a16:creationId xmlns:a16="http://schemas.microsoft.com/office/drawing/2014/main" id="{00000000-0008-0000-0900-000026880100}"/>
            </a:ext>
          </a:extLst>
        </xdr:cNvPr>
        <xdr:cNvSpPr>
          <a:spLocks noChangeShapeType="1"/>
        </xdr:cNvSpPr>
      </xdr:nvSpPr>
      <xdr:spPr bwMode="auto">
        <a:xfrm>
          <a:off x="2714625" y="16040100"/>
          <a:ext cx="104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76200</xdr:colOff>
      <xdr:row>81</xdr:row>
      <xdr:rowOff>57150</xdr:rowOff>
    </xdr:from>
    <xdr:to>
      <xdr:col>4</xdr:col>
      <xdr:colOff>180975</xdr:colOff>
      <xdr:row>81</xdr:row>
      <xdr:rowOff>57150</xdr:rowOff>
    </xdr:to>
    <xdr:sp macro="" textlink="">
      <xdr:nvSpPr>
        <xdr:cNvPr id="100391" name="Line 5">
          <a:extLst>
            <a:ext uri="{FF2B5EF4-FFF2-40B4-BE49-F238E27FC236}">
              <a16:creationId xmlns:a16="http://schemas.microsoft.com/office/drawing/2014/main" id="{00000000-0008-0000-0900-000027880100}"/>
            </a:ext>
          </a:extLst>
        </xdr:cNvPr>
        <xdr:cNvSpPr>
          <a:spLocks noChangeShapeType="1"/>
        </xdr:cNvSpPr>
      </xdr:nvSpPr>
      <xdr:spPr bwMode="auto">
        <a:xfrm>
          <a:off x="1476375" y="16316325"/>
          <a:ext cx="104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647700</xdr:colOff>
          <xdr:row>12</xdr:row>
          <xdr:rowOff>76200</xdr:rowOff>
        </xdr:from>
        <xdr:to>
          <xdr:col>7</xdr:col>
          <xdr:colOff>133350</xdr:colOff>
          <xdr:row>13</xdr:row>
          <xdr:rowOff>200025</xdr:rowOff>
        </xdr:to>
        <xdr:sp macro="" textlink="">
          <xdr:nvSpPr>
            <xdr:cNvPr id="100365" name="Check Box 13" hidden="1">
              <a:extLst>
                <a:ext uri="{63B3BB69-23CF-44E3-9099-C40C66FF867C}">
                  <a14:compatExt spid="_x0000_s100365"/>
                </a:ext>
                <a:ext uri="{FF2B5EF4-FFF2-40B4-BE49-F238E27FC236}">
                  <a16:creationId xmlns:a16="http://schemas.microsoft.com/office/drawing/2014/main" id="{00000000-0008-0000-0900-00000D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619125</xdr:colOff>
          <xdr:row>12</xdr:row>
          <xdr:rowOff>76200</xdr:rowOff>
        </xdr:from>
        <xdr:to>
          <xdr:col>9</xdr:col>
          <xdr:colOff>104775</xdr:colOff>
          <xdr:row>13</xdr:row>
          <xdr:rowOff>200025</xdr:rowOff>
        </xdr:to>
        <xdr:sp macro="" textlink="">
          <xdr:nvSpPr>
            <xdr:cNvPr id="100366" name="Check Box 14" hidden="1">
              <a:extLst>
                <a:ext uri="{63B3BB69-23CF-44E3-9099-C40C66FF867C}">
                  <a14:compatExt spid="_x0000_s100366"/>
                </a:ext>
                <a:ext uri="{FF2B5EF4-FFF2-40B4-BE49-F238E27FC236}">
                  <a16:creationId xmlns:a16="http://schemas.microsoft.com/office/drawing/2014/main" id="{00000000-0008-0000-0900-00000E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4</xdr:col>
      <xdr:colOff>314325</xdr:colOff>
      <xdr:row>1</xdr:row>
      <xdr:rowOff>190500</xdr:rowOff>
    </xdr:to>
    <xdr:pic>
      <xdr:nvPicPr>
        <xdr:cNvPr id="101382" name="Picture 1" descr="F:\ims\qm-ims\Vorlagen\LOGO\Logo-tif.TIF">
          <a:extLst>
            <a:ext uri="{FF2B5EF4-FFF2-40B4-BE49-F238E27FC236}">
              <a16:creationId xmlns:a16="http://schemas.microsoft.com/office/drawing/2014/main" id="{00000000-0008-0000-0A00-0000068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38100"/>
          <a:ext cx="15144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28575</xdr:rowOff>
    </xdr:from>
    <xdr:to>
      <xdr:col>2</xdr:col>
      <xdr:colOff>438150</xdr:colOff>
      <xdr:row>1</xdr:row>
      <xdr:rowOff>180975</xdr:rowOff>
    </xdr:to>
    <xdr:pic>
      <xdr:nvPicPr>
        <xdr:cNvPr id="105605" name="Picture 2" descr="F:\ims\qm-ims\Vorlagen\LOGO\Logo-tif.TIF">
          <a:extLst>
            <a:ext uri="{FF2B5EF4-FFF2-40B4-BE49-F238E27FC236}">
              <a16:creationId xmlns:a16="http://schemas.microsoft.com/office/drawing/2014/main" id="{00000000-0008-0000-0B00-0000859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28575"/>
          <a:ext cx="1333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238125</xdr:colOff>
      <xdr:row>17</xdr:row>
      <xdr:rowOff>28575</xdr:rowOff>
    </xdr:from>
    <xdr:to>
      <xdr:col>8</xdr:col>
      <xdr:colOff>333375</xdr:colOff>
      <xdr:row>17</xdr:row>
      <xdr:rowOff>28575</xdr:rowOff>
    </xdr:to>
    <xdr:sp macro="" textlink="">
      <xdr:nvSpPr>
        <xdr:cNvPr id="105606" name="Line 4">
          <a:extLst>
            <a:ext uri="{FF2B5EF4-FFF2-40B4-BE49-F238E27FC236}">
              <a16:creationId xmlns:a16="http://schemas.microsoft.com/office/drawing/2014/main" id="{00000000-0008-0000-0B00-0000869C0100}"/>
            </a:ext>
          </a:extLst>
        </xdr:cNvPr>
        <xdr:cNvSpPr>
          <a:spLocks noChangeShapeType="1"/>
        </xdr:cNvSpPr>
      </xdr:nvSpPr>
      <xdr:spPr bwMode="auto">
        <a:xfrm>
          <a:off x="4762500" y="2447925"/>
          <a:ext cx="95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333375</xdr:colOff>
      <xdr:row>49</xdr:row>
      <xdr:rowOff>85725</xdr:rowOff>
    </xdr:from>
    <xdr:to>
      <xdr:col>1</xdr:col>
      <xdr:colOff>428625</xdr:colOff>
      <xdr:row>49</xdr:row>
      <xdr:rowOff>85725</xdr:rowOff>
    </xdr:to>
    <xdr:sp macro="" textlink="">
      <xdr:nvSpPr>
        <xdr:cNvPr id="105607" name="Line 6">
          <a:extLst>
            <a:ext uri="{FF2B5EF4-FFF2-40B4-BE49-F238E27FC236}">
              <a16:creationId xmlns:a16="http://schemas.microsoft.com/office/drawing/2014/main" id="{00000000-0008-0000-0B00-0000879C0100}"/>
            </a:ext>
          </a:extLst>
        </xdr:cNvPr>
        <xdr:cNvSpPr>
          <a:spLocks noChangeShapeType="1"/>
        </xdr:cNvSpPr>
      </xdr:nvSpPr>
      <xdr:spPr bwMode="auto">
        <a:xfrm flipV="1">
          <a:off x="695325" y="8296275"/>
          <a:ext cx="95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75407</xdr:colOff>
      <xdr:row>49</xdr:row>
      <xdr:rowOff>47624</xdr:rowOff>
    </xdr:from>
    <xdr:to>
      <xdr:col>1</xdr:col>
      <xdr:colOff>114300</xdr:colOff>
      <xdr:row>49</xdr:row>
      <xdr:rowOff>111124</xdr:rowOff>
    </xdr:to>
    <xdr:sp macro="" textlink="">
      <xdr:nvSpPr>
        <xdr:cNvPr id="105608" name="Line 7">
          <a:extLst>
            <a:ext uri="{FF2B5EF4-FFF2-40B4-BE49-F238E27FC236}">
              <a16:creationId xmlns:a16="http://schemas.microsoft.com/office/drawing/2014/main" id="{00000000-0008-0000-0B00-0000889C0100}"/>
            </a:ext>
          </a:extLst>
        </xdr:cNvPr>
        <xdr:cNvSpPr>
          <a:spLocks noChangeShapeType="1"/>
        </xdr:cNvSpPr>
      </xdr:nvSpPr>
      <xdr:spPr bwMode="auto">
        <a:xfrm flipV="1">
          <a:off x="436563" y="8266905"/>
          <a:ext cx="38893" cy="63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333375</xdr:colOff>
      <xdr:row>49</xdr:row>
      <xdr:rowOff>47625</xdr:rowOff>
    </xdr:from>
    <xdr:to>
      <xdr:col>1</xdr:col>
      <xdr:colOff>428625</xdr:colOff>
      <xdr:row>49</xdr:row>
      <xdr:rowOff>47625</xdr:rowOff>
    </xdr:to>
    <xdr:sp macro="" textlink="">
      <xdr:nvSpPr>
        <xdr:cNvPr id="105609" name="Line 8">
          <a:extLst>
            <a:ext uri="{FF2B5EF4-FFF2-40B4-BE49-F238E27FC236}">
              <a16:creationId xmlns:a16="http://schemas.microsoft.com/office/drawing/2014/main" id="{00000000-0008-0000-0B00-0000899C0100}"/>
            </a:ext>
          </a:extLst>
        </xdr:cNvPr>
        <xdr:cNvSpPr>
          <a:spLocks noChangeShapeType="1"/>
        </xdr:cNvSpPr>
      </xdr:nvSpPr>
      <xdr:spPr bwMode="auto">
        <a:xfrm flipV="1">
          <a:off x="695325" y="8258175"/>
          <a:ext cx="95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352425</xdr:colOff>
      <xdr:row>49</xdr:row>
      <xdr:rowOff>0</xdr:rowOff>
    </xdr:from>
    <xdr:to>
      <xdr:col>2</xdr:col>
      <xdr:colOff>438150</xdr:colOff>
      <xdr:row>49</xdr:row>
      <xdr:rowOff>0</xdr:rowOff>
    </xdr:to>
    <xdr:sp macro="" textlink="">
      <xdr:nvSpPr>
        <xdr:cNvPr id="105610" name="Line 9">
          <a:extLst>
            <a:ext uri="{FF2B5EF4-FFF2-40B4-BE49-F238E27FC236}">
              <a16:creationId xmlns:a16="http://schemas.microsoft.com/office/drawing/2014/main" id="{00000000-0008-0000-0B00-00008A9C0100}"/>
            </a:ext>
          </a:extLst>
        </xdr:cNvPr>
        <xdr:cNvSpPr>
          <a:spLocks noChangeShapeType="1"/>
        </xdr:cNvSpPr>
      </xdr:nvSpPr>
      <xdr:spPr bwMode="auto">
        <a:xfrm flipV="1">
          <a:off x="1333500" y="8210550"/>
          <a:ext cx="85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115887</xdr:colOff>
      <xdr:row>49</xdr:row>
      <xdr:rowOff>41274</xdr:rowOff>
    </xdr:from>
    <xdr:to>
      <xdr:col>1</xdr:col>
      <xdr:colOff>146844</xdr:colOff>
      <xdr:row>49</xdr:row>
      <xdr:rowOff>99218</xdr:rowOff>
    </xdr:to>
    <xdr:sp macro="" textlink="">
      <xdr:nvSpPr>
        <xdr:cNvPr id="105611" name="Line 12">
          <a:extLst>
            <a:ext uri="{FF2B5EF4-FFF2-40B4-BE49-F238E27FC236}">
              <a16:creationId xmlns:a16="http://schemas.microsoft.com/office/drawing/2014/main" id="{00000000-0008-0000-0B00-00008B9C0100}"/>
            </a:ext>
          </a:extLst>
        </xdr:cNvPr>
        <xdr:cNvSpPr>
          <a:spLocks noChangeShapeType="1"/>
        </xdr:cNvSpPr>
      </xdr:nvSpPr>
      <xdr:spPr bwMode="auto">
        <a:xfrm>
          <a:off x="477043" y="8260555"/>
          <a:ext cx="30957" cy="5794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95250</xdr:colOff>
      <xdr:row>52</xdr:row>
      <xdr:rowOff>114300</xdr:rowOff>
    </xdr:from>
    <xdr:to>
      <xdr:col>1</xdr:col>
      <xdr:colOff>114300</xdr:colOff>
      <xdr:row>52</xdr:row>
      <xdr:rowOff>171450</xdr:rowOff>
    </xdr:to>
    <xdr:sp macro="" textlink="">
      <xdr:nvSpPr>
        <xdr:cNvPr id="105612" name="Line 13">
          <a:extLst>
            <a:ext uri="{FF2B5EF4-FFF2-40B4-BE49-F238E27FC236}">
              <a16:creationId xmlns:a16="http://schemas.microsoft.com/office/drawing/2014/main" id="{00000000-0008-0000-0B00-00008C9C0100}"/>
            </a:ext>
          </a:extLst>
        </xdr:cNvPr>
        <xdr:cNvSpPr>
          <a:spLocks noChangeShapeType="1"/>
        </xdr:cNvSpPr>
      </xdr:nvSpPr>
      <xdr:spPr bwMode="auto">
        <a:xfrm>
          <a:off x="457200" y="8763000"/>
          <a:ext cx="1905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66675</xdr:colOff>
      <xdr:row>52</xdr:row>
      <xdr:rowOff>114300</xdr:rowOff>
    </xdr:from>
    <xdr:to>
      <xdr:col>1</xdr:col>
      <xdr:colOff>95250</xdr:colOff>
      <xdr:row>52</xdr:row>
      <xdr:rowOff>152400</xdr:rowOff>
    </xdr:to>
    <xdr:sp macro="" textlink="">
      <xdr:nvSpPr>
        <xdr:cNvPr id="105613" name="Line 14">
          <a:extLst>
            <a:ext uri="{FF2B5EF4-FFF2-40B4-BE49-F238E27FC236}">
              <a16:creationId xmlns:a16="http://schemas.microsoft.com/office/drawing/2014/main" id="{00000000-0008-0000-0B00-00008D9C0100}"/>
            </a:ext>
          </a:extLst>
        </xdr:cNvPr>
        <xdr:cNvSpPr>
          <a:spLocks noChangeShapeType="1"/>
        </xdr:cNvSpPr>
      </xdr:nvSpPr>
      <xdr:spPr bwMode="auto">
        <a:xfrm flipV="1">
          <a:off x="428625" y="8763000"/>
          <a:ext cx="28575" cy="38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58</xdr:row>
      <xdr:rowOff>57150</xdr:rowOff>
    </xdr:from>
    <xdr:to>
      <xdr:col>2</xdr:col>
      <xdr:colOff>371475</xdr:colOff>
      <xdr:row>59</xdr:row>
      <xdr:rowOff>76200</xdr:rowOff>
    </xdr:to>
    <xdr:pic>
      <xdr:nvPicPr>
        <xdr:cNvPr id="105614" name="Picture 15" descr="F:\ims\qm-ims\Vorlagen\LOGO\Logo-tif.TIF">
          <a:extLst>
            <a:ext uri="{FF2B5EF4-FFF2-40B4-BE49-F238E27FC236}">
              <a16:creationId xmlns:a16="http://schemas.microsoft.com/office/drawing/2014/main" id="{00000000-0008-0000-0B00-00008E9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744075"/>
          <a:ext cx="12954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228600</xdr:colOff>
      <xdr:row>73</xdr:row>
      <xdr:rowOff>38100</xdr:rowOff>
    </xdr:from>
    <xdr:to>
      <xdr:col>2</xdr:col>
      <xdr:colOff>314325</xdr:colOff>
      <xdr:row>73</xdr:row>
      <xdr:rowOff>38100</xdr:rowOff>
    </xdr:to>
    <xdr:sp macro="" textlink="">
      <xdr:nvSpPr>
        <xdr:cNvPr id="105615" name="Line 16">
          <a:extLst>
            <a:ext uri="{FF2B5EF4-FFF2-40B4-BE49-F238E27FC236}">
              <a16:creationId xmlns:a16="http://schemas.microsoft.com/office/drawing/2014/main" id="{00000000-0008-0000-0B00-00008F9C0100}"/>
            </a:ext>
          </a:extLst>
        </xdr:cNvPr>
        <xdr:cNvSpPr>
          <a:spLocks noChangeShapeType="1"/>
        </xdr:cNvSpPr>
      </xdr:nvSpPr>
      <xdr:spPr bwMode="auto">
        <a:xfrm flipV="1">
          <a:off x="1209675" y="11820525"/>
          <a:ext cx="85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228600</xdr:colOff>
      <xdr:row>73</xdr:row>
      <xdr:rowOff>9525</xdr:rowOff>
    </xdr:from>
    <xdr:to>
      <xdr:col>2</xdr:col>
      <xdr:colOff>314325</xdr:colOff>
      <xdr:row>73</xdr:row>
      <xdr:rowOff>9525</xdr:rowOff>
    </xdr:to>
    <xdr:sp macro="" textlink="">
      <xdr:nvSpPr>
        <xdr:cNvPr id="105616" name="Line 17">
          <a:extLst>
            <a:ext uri="{FF2B5EF4-FFF2-40B4-BE49-F238E27FC236}">
              <a16:creationId xmlns:a16="http://schemas.microsoft.com/office/drawing/2014/main" id="{00000000-0008-0000-0B00-0000909C0100}"/>
            </a:ext>
          </a:extLst>
        </xdr:cNvPr>
        <xdr:cNvSpPr>
          <a:spLocks noChangeShapeType="1"/>
        </xdr:cNvSpPr>
      </xdr:nvSpPr>
      <xdr:spPr bwMode="auto">
        <a:xfrm flipV="1">
          <a:off x="1209675" y="11791950"/>
          <a:ext cx="85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466725</xdr:colOff>
      <xdr:row>73</xdr:row>
      <xdr:rowOff>0</xdr:rowOff>
    </xdr:from>
    <xdr:to>
      <xdr:col>6</xdr:col>
      <xdr:colOff>561975</xdr:colOff>
      <xdr:row>73</xdr:row>
      <xdr:rowOff>0</xdr:rowOff>
    </xdr:to>
    <xdr:sp macro="" textlink="">
      <xdr:nvSpPr>
        <xdr:cNvPr id="105617" name="Line 18">
          <a:extLst>
            <a:ext uri="{FF2B5EF4-FFF2-40B4-BE49-F238E27FC236}">
              <a16:creationId xmlns:a16="http://schemas.microsoft.com/office/drawing/2014/main" id="{00000000-0008-0000-0B00-0000919C0100}"/>
            </a:ext>
          </a:extLst>
        </xdr:cNvPr>
        <xdr:cNvSpPr>
          <a:spLocks noChangeShapeType="1"/>
        </xdr:cNvSpPr>
      </xdr:nvSpPr>
      <xdr:spPr bwMode="auto">
        <a:xfrm flipV="1">
          <a:off x="3829050" y="11782425"/>
          <a:ext cx="95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466725</xdr:colOff>
      <xdr:row>73</xdr:row>
      <xdr:rowOff>38100</xdr:rowOff>
    </xdr:from>
    <xdr:to>
      <xdr:col>6</xdr:col>
      <xdr:colOff>561975</xdr:colOff>
      <xdr:row>73</xdr:row>
      <xdr:rowOff>38100</xdr:rowOff>
    </xdr:to>
    <xdr:sp macro="" textlink="">
      <xdr:nvSpPr>
        <xdr:cNvPr id="105618" name="Line 19">
          <a:extLst>
            <a:ext uri="{FF2B5EF4-FFF2-40B4-BE49-F238E27FC236}">
              <a16:creationId xmlns:a16="http://schemas.microsoft.com/office/drawing/2014/main" id="{00000000-0008-0000-0B00-0000929C0100}"/>
            </a:ext>
          </a:extLst>
        </xdr:cNvPr>
        <xdr:cNvSpPr>
          <a:spLocks noChangeShapeType="1"/>
        </xdr:cNvSpPr>
      </xdr:nvSpPr>
      <xdr:spPr bwMode="auto">
        <a:xfrm>
          <a:off x="3829050" y="11820525"/>
          <a:ext cx="95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81</xdr:row>
      <xdr:rowOff>85725</xdr:rowOff>
    </xdr:from>
    <xdr:to>
      <xdr:col>9</xdr:col>
      <xdr:colOff>571500</xdr:colOff>
      <xdr:row>99</xdr:row>
      <xdr:rowOff>0</xdr:rowOff>
    </xdr:to>
    <xdr:graphicFrame macro="">
      <xdr:nvGraphicFramePr>
        <xdr:cNvPr id="105619" name="Diagram 20">
          <a:extLst>
            <a:ext uri="{FF2B5EF4-FFF2-40B4-BE49-F238E27FC236}">
              <a16:creationId xmlns:a16="http://schemas.microsoft.com/office/drawing/2014/main" id="{00000000-0008-0000-0B00-0000939C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78</xdr:row>
      <xdr:rowOff>47625</xdr:rowOff>
    </xdr:from>
    <xdr:to>
      <xdr:col>0</xdr:col>
      <xdr:colOff>123825</xdr:colOff>
      <xdr:row>78</xdr:row>
      <xdr:rowOff>47625</xdr:rowOff>
    </xdr:to>
    <xdr:sp macro="" textlink="">
      <xdr:nvSpPr>
        <xdr:cNvPr id="105620" name="Line 21">
          <a:extLst>
            <a:ext uri="{FF2B5EF4-FFF2-40B4-BE49-F238E27FC236}">
              <a16:creationId xmlns:a16="http://schemas.microsoft.com/office/drawing/2014/main" id="{00000000-0008-0000-0B00-0000949C0100}"/>
            </a:ext>
          </a:extLst>
        </xdr:cNvPr>
        <xdr:cNvSpPr>
          <a:spLocks noChangeShapeType="1"/>
        </xdr:cNvSpPr>
      </xdr:nvSpPr>
      <xdr:spPr bwMode="auto">
        <a:xfrm flipV="1">
          <a:off x="28575" y="12611100"/>
          <a:ext cx="95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340734</xdr:colOff>
      <xdr:row>78</xdr:row>
      <xdr:rowOff>63934</xdr:rowOff>
    </xdr:from>
    <xdr:to>
      <xdr:col>3</xdr:col>
      <xdr:colOff>434397</xdr:colOff>
      <xdr:row>78</xdr:row>
      <xdr:rowOff>63934</xdr:rowOff>
    </xdr:to>
    <xdr:sp macro="" textlink="">
      <xdr:nvSpPr>
        <xdr:cNvPr id="105621" name="Line 22">
          <a:extLst>
            <a:ext uri="{FF2B5EF4-FFF2-40B4-BE49-F238E27FC236}">
              <a16:creationId xmlns:a16="http://schemas.microsoft.com/office/drawing/2014/main" id="{00000000-0008-0000-0B00-0000959C0100}"/>
            </a:ext>
          </a:extLst>
        </xdr:cNvPr>
        <xdr:cNvSpPr>
          <a:spLocks noChangeShapeType="1"/>
        </xdr:cNvSpPr>
      </xdr:nvSpPr>
      <xdr:spPr bwMode="auto">
        <a:xfrm flipV="1">
          <a:off x="1959984" y="12619616"/>
          <a:ext cx="93663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337848</xdr:colOff>
      <xdr:row>78</xdr:row>
      <xdr:rowOff>40552</xdr:rowOff>
    </xdr:from>
    <xdr:to>
      <xdr:col>3</xdr:col>
      <xdr:colOff>431511</xdr:colOff>
      <xdr:row>78</xdr:row>
      <xdr:rowOff>40552</xdr:rowOff>
    </xdr:to>
    <xdr:sp macro="" textlink="">
      <xdr:nvSpPr>
        <xdr:cNvPr id="105622" name="Line 23">
          <a:extLst>
            <a:ext uri="{FF2B5EF4-FFF2-40B4-BE49-F238E27FC236}">
              <a16:creationId xmlns:a16="http://schemas.microsoft.com/office/drawing/2014/main" id="{00000000-0008-0000-0B00-0000969C0100}"/>
            </a:ext>
          </a:extLst>
        </xdr:cNvPr>
        <xdr:cNvSpPr>
          <a:spLocks noChangeShapeType="1"/>
        </xdr:cNvSpPr>
      </xdr:nvSpPr>
      <xdr:spPr bwMode="auto">
        <a:xfrm flipV="1">
          <a:off x="1957098" y="12596234"/>
          <a:ext cx="93663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106</xdr:row>
      <xdr:rowOff>0</xdr:rowOff>
    </xdr:from>
    <xdr:to>
      <xdr:col>10</xdr:col>
      <xdr:colOff>0</xdr:colOff>
      <xdr:row>123</xdr:row>
      <xdr:rowOff>0</xdr:rowOff>
    </xdr:to>
    <xdr:graphicFrame macro="">
      <xdr:nvGraphicFramePr>
        <xdr:cNvPr id="105623" name="Diagram 25">
          <a:extLst>
            <a:ext uri="{FF2B5EF4-FFF2-40B4-BE49-F238E27FC236}">
              <a16:creationId xmlns:a16="http://schemas.microsoft.com/office/drawing/2014/main" id="{00000000-0008-0000-0B00-0000979C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310861</xdr:colOff>
      <xdr:row>80</xdr:row>
      <xdr:rowOff>48491</xdr:rowOff>
    </xdr:from>
    <xdr:to>
      <xdr:col>3</xdr:col>
      <xdr:colOff>395720</xdr:colOff>
      <xdr:row>80</xdr:row>
      <xdr:rowOff>48491</xdr:rowOff>
    </xdr:to>
    <xdr:sp macro="" textlink="">
      <xdr:nvSpPr>
        <xdr:cNvPr id="105624" name="Line 26">
          <a:extLst>
            <a:ext uri="{FF2B5EF4-FFF2-40B4-BE49-F238E27FC236}">
              <a16:creationId xmlns:a16="http://schemas.microsoft.com/office/drawing/2014/main" id="{00000000-0008-0000-0B00-0000989C0100}"/>
            </a:ext>
          </a:extLst>
        </xdr:cNvPr>
        <xdr:cNvSpPr>
          <a:spLocks noChangeShapeType="1"/>
        </xdr:cNvSpPr>
      </xdr:nvSpPr>
      <xdr:spPr bwMode="auto">
        <a:xfrm flipV="1">
          <a:off x="1930111" y="12872605"/>
          <a:ext cx="84859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310861</xdr:colOff>
      <xdr:row>80</xdr:row>
      <xdr:rowOff>68407</xdr:rowOff>
    </xdr:from>
    <xdr:to>
      <xdr:col>3</xdr:col>
      <xdr:colOff>395720</xdr:colOff>
      <xdr:row>80</xdr:row>
      <xdr:rowOff>68407</xdr:rowOff>
    </xdr:to>
    <xdr:sp macro="" textlink="">
      <xdr:nvSpPr>
        <xdr:cNvPr id="105625" name="Line 27">
          <a:extLst>
            <a:ext uri="{FF2B5EF4-FFF2-40B4-BE49-F238E27FC236}">
              <a16:creationId xmlns:a16="http://schemas.microsoft.com/office/drawing/2014/main" id="{00000000-0008-0000-0B00-0000999C0100}"/>
            </a:ext>
          </a:extLst>
        </xdr:cNvPr>
        <xdr:cNvSpPr>
          <a:spLocks noChangeShapeType="1"/>
        </xdr:cNvSpPr>
      </xdr:nvSpPr>
      <xdr:spPr bwMode="auto">
        <a:xfrm flipV="1">
          <a:off x="1930111" y="12892521"/>
          <a:ext cx="84859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124</xdr:row>
      <xdr:rowOff>47625</xdr:rowOff>
    </xdr:from>
    <xdr:to>
      <xdr:col>2</xdr:col>
      <xdr:colOff>371475</xdr:colOff>
      <xdr:row>125</xdr:row>
      <xdr:rowOff>66675</xdr:rowOff>
    </xdr:to>
    <xdr:pic>
      <xdr:nvPicPr>
        <xdr:cNvPr id="105626" name="Picture 28" descr="F:\ims\qm-ims\Vorlagen\LOGO\Logo-tif.TIF">
          <a:extLst>
            <a:ext uri="{FF2B5EF4-FFF2-40B4-BE49-F238E27FC236}">
              <a16:creationId xmlns:a16="http://schemas.microsoft.com/office/drawing/2014/main" id="{00000000-0008-0000-0B00-00009A9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9269075"/>
          <a:ext cx="12954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156</xdr:row>
      <xdr:rowOff>142875</xdr:rowOff>
    </xdr:from>
    <xdr:to>
      <xdr:col>10</xdr:col>
      <xdr:colOff>9525</xdr:colOff>
      <xdr:row>179</xdr:row>
      <xdr:rowOff>76200</xdr:rowOff>
    </xdr:to>
    <xdr:graphicFrame macro="">
      <xdr:nvGraphicFramePr>
        <xdr:cNvPr id="105627" name="Diagram 30">
          <a:extLst>
            <a:ext uri="{FF2B5EF4-FFF2-40B4-BE49-F238E27FC236}">
              <a16:creationId xmlns:a16="http://schemas.microsoft.com/office/drawing/2014/main" id="{00000000-0008-0000-0B00-00009B9C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295275</xdr:colOff>
      <xdr:row>106</xdr:row>
      <xdr:rowOff>142875</xdr:rowOff>
    </xdr:from>
    <xdr:to>
      <xdr:col>6</xdr:col>
      <xdr:colOff>76200</xdr:colOff>
      <xdr:row>107</xdr:row>
      <xdr:rowOff>123825</xdr:rowOff>
    </xdr:to>
    <xdr:sp macro="" textlink="">
      <xdr:nvSpPr>
        <xdr:cNvPr id="105503" name="Text Box 31">
          <a:extLst>
            <a:ext uri="{FF2B5EF4-FFF2-40B4-BE49-F238E27FC236}">
              <a16:creationId xmlns:a16="http://schemas.microsoft.com/office/drawing/2014/main" id="{00000000-0008-0000-0B00-00001F9C0100}"/>
            </a:ext>
          </a:extLst>
        </xdr:cNvPr>
        <xdr:cNvSpPr txBox="1">
          <a:spLocks noChangeArrowheads="1"/>
        </xdr:cNvSpPr>
      </xdr:nvSpPr>
      <xdr:spPr bwMode="auto">
        <a:xfrm>
          <a:off x="3076575" y="16697325"/>
          <a:ext cx="36195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hu-H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UCL</a:t>
          </a:r>
        </a:p>
      </xdr:txBody>
    </xdr:sp>
    <xdr:clientData/>
  </xdr:twoCellAnchor>
  <xdr:twoCellAnchor>
    <xdr:from>
      <xdr:col>6</xdr:col>
      <xdr:colOff>257175</xdr:colOff>
      <xdr:row>106</xdr:row>
      <xdr:rowOff>133350</xdr:rowOff>
    </xdr:from>
    <xdr:to>
      <xdr:col>6</xdr:col>
      <xdr:colOff>533400</xdr:colOff>
      <xdr:row>107</xdr:row>
      <xdr:rowOff>114300</xdr:rowOff>
    </xdr:to>
    <xdr:sp macro="" textlink="">
      <xdr:nvSpPr>
        <xdr:cNvPr id="105504" name="Text Box 32">
          <a:extLst>
            <a:ext uri="{FF2B5EF4-FFF2-40B4-BE49-F238E27FC236}">
              <a16:creationId xmlns:a16="http://schemas.microsoft.com/office/drawing/2014/main" id="{00000000-0008-0000-0B00-0000209C0100}"/>
            </a:ext>
          </a:extLst>
        </xdr:cNvPr>
        <xdr:cNvSpPr txBox="1">
          <a:spLocks noChangeArrowheads="1"/>
        </xdr:cNvSpPr>
      </xdr:nvSpPr>
      <xdr:spPr bwMode="auto">
        <a:xfrm>
          <a:off x="3619500" y="16687800"/>
          <a:ext cx="276225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hu-H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LCL</a:t>
          </a:r>
        </a:p>
      </xdr:txBody>
    </xdr:sp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0.47173</cdr:x>
      <cdr:y>0.03962</cdr:y>
    </cdr:from>
    <cdr:to>
      <cdr:x>0.48451</cdr:x>
      <cdr:y>0.03962</cdr:y>
    </cdr:to>
    <cdr:sp macro="" textlink="">
      <cdr:nvSpPr>
        <cdr:cNvPr id="1085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685641" y="106962"/>
          <a:ext cx="72685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hu-HU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57150</xdr:rowOff>
    </xdr:from>
    <xdr:to>
      <xdr:col>2</xdr:col>
      <xdr:colOff>419100</xdr:colOff>
      <xdr:row>1</xdr:row>
      <xdr:rowOff>171450</xdr:rowOff>
    </xdr:to>
    <xdr:pic>
      <xdr:nvPicPr>
        <xdr:cNvPr id="116848" name="Picture 1" descr="F:\ims\qm-ims\Vorlagen\LOGO\Logo-tif.TIF">
          <a:extLst>
            <a:ext uri="{FF2B5EF4-FFF2-40B4-BE49-F238E27FC236}">
              <a16:creationId xmlns:a16="http://schemas.microsoft.com/office/drawing/2014/main" id="{00000000-0008-0000-0C00-000070C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57150"/>
          <a:ext cx="1333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333375</xdr:colOff>
      <xdr:row>50</xdr:row>
      <xdr:rowOff>114300</xdr:rowOff>
    </xdr:from>
    <xdr:to>
      <xdr:col>1</xdr:col>
      <xdr:colOff>428625</xdr:colOff>
      <xdr:row>50</xdr:row>
      <xdr:rowOff>114300</xdr:rowOff>
    </xdr:to>
    <xdr:sp macro="" textlink="">
      <xdr:nvSpPr>
        <xdr:cNvPr id="116849" name="Line 2">
          <a:extLst>
            <a:ext uri="{FF2B5EF4-FFF2-40B4-BE49-F238E27FC236}">
              <a16:creationId xmlns:a16="http://schemas.microsoft.com/office/drawing/2014/main" id="{00000000-0008-0000-0C00-000071C80100}"/>
            </a:ext>
          </a:extLst>
        </xdr:cNvPr>
        <xdr:cNvSpPr>
          <a:spLocks noChangeShapeType="1"/>
        </xdr:cNvSpPr>
      </xdr:nvSpPr>
      <xdr:spPr bwMode="auto">
        <a:xfrm flipV="1">
          <a:off x="695325" y="8610600"/>
          <a:ext cx="95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333375</xdr:colOff>
      <xdr:row>50</xdr:row>
      <xdr:rowOff>85725</xdr:rowOff>
    </xdr:from>
    <xdr:to>
      <xdr:col>1</xdr:col>
      <xdr:colOff>428625</xdr:colOff>
      <xdr:row>50</xdr:row>
      <xdr:rowOff>85725</xdr:rowOff>
    </xdr:to>
    <xdr:sp macro="" textlink="">
      <xdr:nvSpPr>
        <xdr:cNvPr id="116850" name="Line 3">
          <a:extLst>
            <a:ext uri="{FF2B5EF4-FFF2-40B4-BE49-F238E27FC236}">
              <a16:creationId xmlns:a16="http://schemas.microsoft.com/office/drawing/2014/main" id="{00000000-0008-0000-0C00-000072C80100}"/>
            </a:ext>
          </a:extLst>
        </xdr:cNvPr>
        <xdr:cNvSpPr>
          <a:spLocks noChangeShapeType="1"/>
        </xdr:cNvSpPr>
      </xdr:nvSpPr>
      <xdr:spPr bwMode="auto">
        <a:xfrm flipV="1">
          <a:off x="695325" y="8582025"/>
          <a:ext cx="95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342900</xdr:colOff>
      <xdr:row>50</xdr:row>
      <xdr:rowOff>19050</xdr:rowOff>
    </xdr:from>
    <xdr:to>
      <xdr:col>2</xdr:col>
      <xdr:colOff>438150</xdr:colOff>
      <xdr:row>50</xdr:row>
      <xdr:rowOff>19050</xdr:rowOff>
    </xdr:to>
    <xdr:sp macro="" textlink="">
      <xdr:nvSpPr>
        <xdr:cNvPr id="116851" name="Line 4">
          <a:extLst>
            <a:ext uri="{FF2B5EF4-FFF2-40B4-BE49-F238E27FC236}">
              <a16:creationId xmlns:a16="http://schemas.microsoft.com/office/drawing/2014/main" id="{00000000-0008-0000-0C00-000073C80100}"/>
            </a:ext>
          </a:extLst>
        </xdr:cNvPr>
        <xdr:cNvSpPr>
          <a:spLocks noChangeShapeType="1"/>
        </xdr:cNvSpPr>
      </xdr:nvSpPr>
      <xdr:spPr bwMode="auto">
        <a:xfrm flipV="1">
          <a:off x="1323975" y="8515350"/>
          <a:ext cx="95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228600</xdr:colOff>
      <xdr:row>70</xdr:row>
      <xdr:rowOff>19050</xdr:rowOff>
    </xdr:from>
    <xdr:to>
      <xdr:col>2</xdr:col>
      <xdr:colOff>323850</xdr:colOff>
      <xdr:row>70</xdr:row>
      <xdr:rowOff>19050</xdr:rowOff>
    </xdr:to>
    <xdr:sp macro="" textlink="">
      <xdr:nvSpPr>
        <xdr:cNvPr id="116852" name="Line 5">
          <a:extLst>
            <a:ext uri="{FF2B5EF4-FFF2-40B4-BE49-F238E27FC236}">
              <a16:creationId xmlns:a16="http://schemas.microsoft.com/office/drawing/2014/main" id="{00000000-0008-0000-0C00-000074C80100}"/>
            </a:ext>
          </a:extLst>
        </xdr:cNvPr>
        <xdr:cNvSpPr>
          <a:spLocks noChangeShapeType="1"/>
        </xdr:cNvSpPr>
      </xdr:nvSpPr>
      <xdr:spPr bwMode="auto">
        <a:xfrm flipV="1">
          <a:off x="1209675" y="11763375"/>
          <a:ext cx="95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228600</xdr:colOff>
      <xdr:row>70</xdr:row>
      <xdr:rowOff>57150</xdr:rowOff>
    </xdr:from>
    <xdr:to>
      <xdr:col>2</xdr:col>
      <xdr:colOff>323850</xdr:colOff>
      <xdr:row>70</xdr:row>
      <xdr:rowOff>57150</xdr:rowOff>
    </xdr:to>
    <xdr:sp macro="" textlink="">
      <xdr:nvSpPr>
        <xdr:cNvPr id="116853" name="Line 6">
          <a:extLst>
            <a:ext uri="{FF2B5EF4-FFF2-40B4-BE49-F238E27FC236}">
              <a16:creationId xmlns:a16="http://schemas.microsoft.com/office/drawing/2014/main" id="{00000000-0008-0000-0C00-000075C80100}"/>
            </a:ext>
          </a:extLst>
        </xdr:cNvPr>
        <xdr:cNvSpPr>
          <a:spLocks noChangeShapeType="1"/>
        </xdr:cNvSpPr>
      </xdr:nvSpPr>
      <xdr:spPr bwMode="auto">
        <a:xfrm flipV="1">
          <a:off x="1209675" y="11801475"/>
          <a:ext cx="95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476250</xdr:colOff>
      <xdr:row>70</xdr:row>
      <xdr:rowOff>19050</xdr:rowOff>
    </xdr:from>
    <xdr:to>
      <xdr:col>6</xdr:col>
      <xdr:colOff>571500</xdr:colOff>
      <xdr:row>70</xdr:row>
      <xdr:rowOff>19050</xdr:rowOff>
    </xdr:to>
    <xdr:sp macro="" textlink="">
      <xdr:nvSpPr>
        <xdr:cNvPr id="116854" name="Line 7">
          <a:extLst>
            <a:ext uri="{FF2B5EF4-FFF2-40B4-BE49-F238E27FC236}">
              <a16:creationId xmlns:a16="http://schemas.microsoft.com/office/drawing/2014/main" id="{00000000-0008-0000-0C00-000076C80100}"/>
            </a:ext>
          </a:extLst>
        </xdr:cNvPr>
        <xdr:cNvSpPr>
          <a:spLocks noChangeShapeType="1"/>
        </xdr:cNvSpPr>
      </xdr:nvSpPr>
      <xdr:spPr bwMode="auto">
        <a:xfrm flipV="1">
          <a:off x="3838575" y="11763375"/>
          <a:ext cx="95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476250</xdr:colOff>
      <xdr:row>70</xdr:row>
      <xdr:rowOff>57150</xdr:rowOff>
    </xdr:from>
    <xdr:to>
      <xdr:col>6</xdr:col>
      <xdr:colOff>571500</xdr:colOff>
      <xdr:row>70</xdr:row>
      <xdr:rowOff>57150</xdr:rowOff>
    </xdr:to>
    <xdr:sp macro="" textlink="">
      <xdr:nvSpPr>
        <xdr:cNvPr id="116855" name="Line 8">
          <a:extLst>
            <a:ext uri="{FF2B5EF4-FFF2-40B4-BE49-F238E27FC236}">
              <a16:creationId xmlns:a16="http://schemas.microsoft.com/office/drawing/2014/main" id="{00000000-0008-0000-0C00-000077C80100}"/>
            </a:ext>
          </a:extLst>
        </xdr:cNvPr>
        <xdr:cNvSpPr>
          <a:spLocks noChangeShapeType="1"/>
        </xdr:cNvSpPr>
      </xdr:nvSpPr>
      <xdr:spPr bwMode="auto">
        <a:xfrm flipV="1">
          <a:off x="3838575" y="11801475"/>
          <a:ext cx="95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75</xdr:row>
      <xdr:rowOff>19050</xdr:rowOff>
    </xdr:from>
    <xdr:to>
      <xdr:col>4</xdr:col>
      <xdr:colOff>95250</xdr:colOff>
      <xdr:row>75</xdr:row>
      <xdr:rowOff>19050</xdr:rowOff>
    </xdr:to>
    <xdr:sp macro="" textlink="">
      <xdr:nvSpPr>
        <xdr:cNvPr id="116856" name="Line 9">
          <a:extLst>
            <a:ext uri="{FF2B5EF4-FFF2-40B4-BE49-F238E27FC236}">
              <a16:creationId xmlns:a16="http://schemas.microsoft.com/office/drawing/2014/main" id="{00000000-0008-0000-0C00-000078C80100}"/>
            </a:ext>
          </a:extLst>
        </xdr:cNvPr>
        <xdr:cNvSpPr>
          <a:spLocks noChangeShapeType="1"/>
        </xdr:cNvSpPr>
      </xdr:nvSpPr>
      <xdr:spPr bwMode="auto">
        <a:xfrm flipV="1">
          <a:off x="2200275" y="12544425"/>
          <a:ext cx="95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77</xdr:row>
      <xdr:rowOff>19050</xdr:rowOff>
    </xdr:from>
    <xdr:to>
      <xdr:col>4</xdr:col>
      <xdr:colOff>104775</xdr:colOff>
      <xdr:row>77</xdr:row>
      <xdr:rowOff>19050</xdr:rowOff>
    </xdr:to>
    <xdr:sp macro="" textlink="">
      <xdr:nvSpPr>
        <xdr:cNvPr id="116857" name="Line 10">
          <a:extLst>
            <a:ext uri="{FF2B5EF4-FFF2-40B4-BE49-F238E27FC236}">
              <a16:creationId xmlns:a16="http://schemas.microsoft.com/office/drawing/2014/main" id="{00000000-0008-0000-0C00-000079C80100}"/>
            </a:ext>
          </a:extLst>
        </xdr:cNvPr>
        <xdr:cNvSpPr>
          <a:spLocks noChangeShapeType="1"/>
        </xdr:cNvSpPr>
      </xdr:nvSpPr>
      <xdr:spPr bwMode="auto">
        <a:xfrm flipV="1">
          <a:off x="2209800" y="12811125"/>
          <a:ext cx="95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77</xdr:row>
      <xdr:rowOff>47625</xdr:rowOff>
    </xdr:from>
    <xdr:to>
      <xdr:col>4</xdr:col>
      <xdr:colOff>104775</xdr:colOff>
      <xdr:row>77</xdr:row>
      <xdr:rowOff>47625</xdr:rowOff>
    </xdr:to>
    <xdr:sp macro="" textlink="">
      <xdr:nvSpPr>
        <xdr:cNvPr id="116858" name="Line 11">
          <a:extLst>
            <a:ext uri="{FF2B5EF4-FFF2-40B4-BE49-F238E27FC236}">
              <a16:creationId xmlns:a16="http://schemas.microsoft.com/office/drawing/2014/main" id="{00000000-0008-0000-0C00-00007AC80100}"/>
            </a:ext>
          </a:extLst>
        </xdr:cNvPr>
        <xdr:cNvSpPr>
          <a:spLocks noChangeShapeType="1"/>
        </xdr:cNvSpPr>
      </xdr:nvSpPr>
      <xdr:spPr bwMode="auto">
        <a:xfrm flipV="1">
          <a:off x="2209800" y="12839700"/>
          <a:ext cx="95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75</xdr:row>
      <xdr:rowOff>57150</xdr:rowOff>
    </xdr:from>
    <xdr:to>
      <xdr:col>4</xdr:col>
      <xdr:colOff>95250</xdr:colOff>
      <xdr:row>75</xdr:row>
      <xdr:rowOff>57150</xdr:rowOff>
    </xdr:to>
    <xdr:sp macro="" textlink="">
      <xdr:nvSpPr>
        <xdr:cNvPr id="116859" name="Line 12">
          <a:extLst>
            <a:ext uri="{FF2B5EF4-FFF2-40B4-BE49-F238E27FC236}">
              <a16:creationId xmlns:a16="http://schemas.microsoft.com/office/drawing/2014/main" id="{00000000-0008-0000-0C00-00007BC80100}"/>
            </a:ext>
          </a:extLst>
        </xdr:cNvPr>
        <xdr:cNvSpPr>
          <a:spLocks noChangeShapeType="1"/>
        </xdr:cNvSpPr>
      </xdr:nvSpPr>
      <xdr:spPr bwMode="auto">
        <a:xfrm flipV="1">
          <a:off x="2200275" y="12582525"/>
          <a:ext cx="95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38100</xdr:colOff>
      <xdr:row>75</xdr:row>
      <xdr:rowOff>38100</xdr:rowOff>
    </xdr:from>
    <xdr:to>
      <xdr:col>0</xdr:col>
      <xdr:colOff>133350</xdr:colOff>
      <xdr:row>75</xdr:row>
      <xdr:rowOff>38100</xdr:rowOff>
    </xdr:to>
    <xdr:sp macro="" textlink="">
      <xdr:nvSpPr>
        <xdr:cNvPr id="116860" name="Line 13">
          <a:extLst>
            <a:ext uri="{FF2B5EF4-FFF2-40B4-BE49-F238E27FC236}">
              <a16:creationId xmlns:a16="http://schemas.microsoft.com/office/drawing/2014/main" id="{00000000-0008-0000-0C00-00007CC80100}"/>
            </a:ext>
          </a:extLst>
        </xdr:cNvPr>
        <xdr:cNvSpPr>
          <a:spLocks noChangeShapeType="1"/>
        </xdr:cNvSpPr>
      </xdr:nvSpPr>
      <xdr:spPr bwMode="auto">
        <a:xfrm flipV="1">
          <a:off x="38100" y="12563475"/>
          <a:ext cx="95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78</xdr:row>
      <xdr:rowOff>66675</xdr:rowOff>
    </xdr:from>
    <xdr:to>
      <xdr:col>9</xdr:col>
      <xdr:colOff>571500</xdr:colOff>
      <xdr:row>95</xdr:row>
      <xdr:rowOff>152400</xdr:rowOff>
    </xdr:to>
    <xdr:graphicFrame macro="">
      <xdr:nvGraphicFramePr>
        <xdr:cNvPr id="116861" name="Diagram 14">
          <a:extLst>
            <a:ext uri="{FF2B5EF4-FFF2-40B4-BE49-F238E27FC236}">
              <a16:creationId xmlns:a16="http://schemas.microsoft.com/office/drawing/2014/main" id="{00000000-0008-0000-0C00-00007DC8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102</xdr:row>
      <xdr:rowOff>47625</xdr:rowOff>
    </xdr:from>
    <xdr:to>
      <xdr:col>9</xdr:col>
      <xdr:colOff>571500</xdr:colOff>
      <xdr:row>119</xdr:row>
      <xdr:rowOff>161925</xdr:rowOff>
    </xdr:to>
    <xdr:graphicFrame macro="">
      <xdr:nvGraphicFramePr>
        <xdr:cNvPr id="116862" name="Diagram 15">
          <a:extLst>
            <a:ext uri="{FF2B5EF4-FFF2-40B4-BE49-F238E27FC236}">
              <a16:creationId xmlns:a16="http://schemas.microsoft.com/office/drawing/2014/main" id="{00000000-0008-0000-0C00-00007EC8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66675</xdr:colOff>
      <xdr:row>56</xdr:row>
      <xdr:rowOff>57150</xdr:rowOff>
    </xdr:from>
    <xdr:to>
      <xdr:col>2</xdr:col>
      <xdr:colOff>419100</xdr:colOff>
      <xdr:row>56</xdr:row>
      <xdr:rowOff>247650</xdr:rowOff>
    </xdr:to>
    <xdr:pic>
      <xdr:nvPicPr>
        <xdr:cNvPr id="116863" name="Picture 16" descr="F:\ims\qm-ims\Vorlagen\LOGO\Logo-tif.TIF">
          <a:extLst>
            <a:ext uri="{FF2B5EF4-FFF2-40B4-BE49-F238E27FC236}">
              <a16:creationId xmlns:a16="http://schemas.microsoft.com/office/drawing/2014/main" id="{00000000-0008-0000-0C00-00007FC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9648825"/>
          <a:ext cx="1333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295275</xdr:colOff>
      <xdr:row>80</xdr:row>
      <xdr:rowOff>0</xdr:rowOff>
    </xdr:from>
    <xdr:to>
      <xdr:col>6</xdr:col>
      <xdr:colOff>0</xdr:colOff>
      <xdr:row>80</xdr:row>
      <xdr:rowOff>142875</xdr:rowOff>
    </xdr:to>
    <xdr:sp macro="" textlink="">
      <xdr:nvSpPr>
        <xdr:cNvPr id="116753" name="Text Box 17">
          <a:extLst>
            <a:ext uri="{FF2B5EF4-FFF2-40B4-BE49-F238E27FC236}">
              <a16:creationId xmlns:a16="http://schemas.microsoft.com/office/drawing/2014/main" id="{00000000-0008-0000-0C00-000011C80100}"/>
            </a:ext>
          </a:extLst>
        </xdr:cNvPr>
        <xdr:cNvSpPr txBox="1">
          <a:spLocks noChangeArrowheads="1"/>
        </xdr:cNvSpPr>
      </xdr:nvSpPr>
      <xdr:spPr bwMode="auto">
        <a:xfrm>
          <a:off x="3076575" y="13268325"/>
          <a:ext cx="28575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hu-H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UCL</a:t>
          </a:r>
        </a:p>
      </xdr:txBody>
    </xdr:sp>
    <xdr:clientData/>
  </xdr:twoCellAnchor>
  <xdr:twoCellAnchor>
    <xdr:from>
      <xdr:col>6</xdr:col>
      <xdr:colOff>190500</xdr:colOff>
      <xdr:row>79</xdr:row>
      <xdr:rowOff>133350</xdr:rowOff>
    </xdr:from>
    <xdr:to>
      <xdr:col>6</xdr:col>
      <xdr:colOff>523875</xdr:colOff>
      <xdr:row>81</xdr:row>
      <xdr:rowOff>0</xdr:rowOff>
    </xdr:to>
    <xdr:sp macro="" textlink="">
      <xdr:nvSpPr>
        <xdr:cNvPr id="116754" name="Text Box 18">
          <a:extLst>
            <a:ext uri="{FF2B5EF4-FFF2-40B4-BE49-F238E27FC236}">
              <a16:creationId xmlns:a16="http://schemas.microsoft.com/office/drawing/2014/main" id="{00000000-0008-0000-0C00-000012C80100}"/>
            </a:ext>
          </a:extLst>
        </xdr:cNvPr>
        <xdr:cNvSpPr txBox="1">
          <a:spLocks noChangeArrowheads="1"/>
        </xdr:cNvSpPr>
      </xdr:nvSpPr>
      <xdr:spPr bwMode="auto">
        <a:xfrm>
          <a:off x="3552825" y="13249275"/>
          <a:ext cx="333375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hu-H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LCL</a:t>
          </a:r>
        </a:p>
      </xdr:txBody>
    </xdr:sp>
    <xdr:clientData/>
  </xdr:twoCellAnchor>
  <xdr:twoCellAnchor>
    <xdr:from>
      <xdr:col>5</xdr:col>
      <xdr:colOff>295275</xdr:colOff>
      <xdr:row>79</xdr:row>
      <xdr:rowOff>142875</xdr:rowOff>
    </xdr:from>
    <xdr:to>
      <xdr:col>6</xdr:col>
      <xdr:colOff>19050</xdr:colOff>
      <xdr:row>80</xdr:row>
      <xdr:rowOff>123825</xdr:rowOff>
    </xdr:to>
    <xdr:sp macro="" textlink="">
      <xdr:nvSpPr>
        <xdr:cNvPr id="116755" name="Text Box 19">
          <a:extLst>
            <a:ext uri="{FF2B5EF4-FFF2-40B4-BE49-F238E27FC236}">
              <a16:creationId xmlns:a16="http://schemas.microsoft.com/office/drawing/2014/main" id="{00000000-0008-0000-0C00-000013C80100}"/>
            </a:ext>
          </a:extLst>
        </xdr:cNvPr>
        <xdr:cNvSpPr txBox="1">
          <a:spLocks noChangeArrowheads="1"/>
        </xdr:cNvSpPr>
      </xdr:nvSpPr>
      <xdr:spPr bwMode="auto">
        <a:xfrm>
          <a:off x="3076575" y="13258800"/>
          <a:ext cx="3048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hu-H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UCL</a:t>
          </a:r>
        </a:p>
      </xdr:txBody>
    </xdr:sp>
    <xdr:clientData/>
  </xdr:twoCellAnchor>
  <xdr:twoCellAnchor editAs="oneCell">
    <xdr:from>
      <xdr:col>6</xdr:col>
      <xdr:colOff>209550</xdr:colOff>
      <xdr:row>79</xdr:row>
      <xdr:rowOff>142875</xdr:rowOff>
    </xdr:from>
    <xdr:to>
      <xdr:col>6</xdr:col>
      <xdr:colOff>542925</xdr:colOff>
      <xdr:row>80</xdr:row>
      <xdr:rowOff>133350</xdr:rowOff>
    </xdr:to>
    <xdr:sp macro="" textlink="">
      <xdr:nvSpPr>
        <xdr:cNvPr id="116867" name="Text Box 20">
          <a:extLst>
            <a:ext uri="{FF2B5EF4-FFF2-40B4-BE49-F238E27FC236}">
              <a16:creationId xmlns:a16="http://schemas.microsoft.com/office/drawing/2014/main" id="{00000000-0008-0000-0C00-000083C80100}"/>
            </a:ext>
          </a:extLst>
        </xdr:cNvPr>
        <xdr:cNvSpPr txBox="1">
          <a:spLocks noChangeArrowheads="1"/>
        </xdr:cNvSpPr>
      </xdr:nvSpPr>
      <xdr:spPr bwMode="auto">
        <a:xfrm>
          <a:off x="3571875" y="13258800"/>
          <a:ext cx="3333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285750</xdr:colOff>
      <xdr:row>103</xdr:row>
      <xdr:rowOff>142875</xdr:rowOff>
    </xdr:from>
    <xdr:to>
      <xdr:col>5</xdr:col>
      <xdr:colOff>571500</xdr:colOff>
      <xdr:row>104</xdr:row>
      <xdr:rowOff>142875</xdr:rowOff>
    </xdr:to>
    <xdr:sp macro="" textlink="">
      <xdr:nvSpPr>
        <xdr:cNvPr id="116757" name="Text Box 21">
          <a:extLst>
            <a:ext uri="{FF2B5EF4-FFF2-40B4-BE49-F238E27FC236}">
              <a16:creationId xmlns:a16="http://schemas.microsoft.com/office/drawing/2014/main" id="{00000000-0008-0000-0C00-000015C80100}"/>
            </a:ext>
          </a:extLst>
        </xdr:cNvPr>
        <xdr:cNvSpPr txBox="1">
          <a:spLocks noChangeArrowheads="1"/>
        </xdr:cNvSpPr>
      </xdr:nvSpPr>
      <xdr:spPr bwMode="auto">
        <a:xfrm>
          <a:off x="3067050" y="16659225"/>
          <a:ext cx="2857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hu-H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UCL</a:t>
          </a:r>
        </a:p>
      </xdr:txBody>
    </xdr:sp>
    <xdr:clientData/>
  </xdr:twoCellAnchor>
  <xdr:twoCellAnchor>
    <xdr:from>
      <xdr:col>6</xdr:col>
      <xdr:colOff>247650</xdr:colOff>
      <xdr:row>103</xdr:row>
      <xdr:rowOff>133350</xdr:rowOff>
    </xdr:from>
    <xdr:to>
      <xdr:col>6</xdr:col>
      <xdr:colOff>523875</xdr:colOff>
      <xdr:row>104</xdr:row>
      <xdr:rowOff>123825</xdr:rowOff>
    </xdr:to>
    <xdr:sp macro="" textlink="">
      <xdr:nvSpPr>
        <xdr:cNvPr id="116759" name="Text Box 23">
          <a:extLst>
            <a:ext uri="{FF2B5EF4-FFF2-40B4-BE49-F238E27FC236}">
              <a16:creationId xmlns:a16="http://schemas.microsoft.com/office/drawing/2014/main" id="{00000000-0008-0000-0C00-000017C80100}"/>
            </a:ext>
          </a:extLst>
        </xdr:cNvPr>
        <xdr:cNvSpPr txBox="1">
          <a:spLocks noChangeArrowheads="1"/>
        </xdr:cNvSpPr>
      </xdr:nvSpPr>
      <xdr:spPr bwMode="auto">
        <a:xfrm>
          <a:off x="3609975" y="16649700"/>
          <a:ext cx="276225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hu-H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LCL</a:t>
          </a:r>
        </a:p>
      </xdr:txBody>
    </xdr:sp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0.47296</cdr:x>
      <cdr:y>0.0386</cdr:y>
    </cdr:from>
    <cdr:to>
      <cdr:x>0.4855</cdr:x>
      <cdr:y>0.0386</cdr:y>
    </cdr:to>
    <cdr:sp macro="" textlink="">
      <cdr:nvSpPr>
        <cdr:cNvPr id="117761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697131" y="104640"/>
          <a:ext cx="71409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hu-HU"/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80</xdr:row>
          <xdr:rowOff>0</xdr:rowOff>
        </xdr:from>
        <xdr:to>
          <xdr:col>1</xdr:col>
          <xdr:colOff>142875</xdr:colOff>
          <xdr:row>80</xdr:row>
          <xdr:rowOff>114300</xdr:rowOff>
        </xdr:to>
        <xdr:sp macro="" textlink="">
          <xdr:nvSpPr>
            <xdr:cNvPr id="147457" name="Control 1" hidden="1">
              <a:extLst>
                <a:ext uri="{63B3BB69-23CF-44E3-9099-C40C66FF867C}">
                  <a14:compatExt spid="_x0000_s147457"/>
                </a:ext>
                <a:ext uri="{FF2B5EF4-FFF2-40B4-BE49-F238E27FC236}">
                  <a16:creationId xmlns:a16="http://schemas.microsoft.com/office/drawing/2014/main" id="{00000000-0008-0000-0D00-0000014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80</xdr:row>
          <xdr:rowOff>0</xdr:rowOff>
        </xdr:from>
        <xdr:to>
          <xdr:col>1</xdr:col>
          <xdr:colOff>142875</xdr:colOff>
          <xdr:row>80</xdr:row>
          <xdr:rowOff>114300</xdr:rowOff>
        </xdr:to>
        <xdr:sp macro="" textlink="">
          <xdr:nvSpPr>
            <xdr:cNvPr id="147458" name="Control 2" hidden="1">
              <a:extLst>
                <a:ext uri="{63B3BB69-23CF-44E3-9099-C40C66FF867C}">
                  <a14:compatExt spid="_x0000_s147458"/>
                </a:ext>
                <a:ext uri="{FF2B5EF4-FFF2-40B4-BE49-F238E27FC236}">
                  <a16:creationId xmlns:a16="http://schemas.microsoft.com/office/drawing/2014/main" id="{00000000-0008-0000-0D00-0000024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80</xdr:row>
          <xdr:rowOff>0</xdr:rowOff>
        </xdr:from>
        <xdr:to>
          <xdr:col>1</xdr:col>
          <xdr:colOff>142875</xdr:colOff>
          <xdr:row>80</xdr:row>
          <xdr:rowOff>114300</xdr:rowOff>
        </xdr:to>
        <xdr:sp macro="" textlink="">
          <xdr:nvSpPr>
            <xdr:cNvPr id="147459" name="Control 3" hidden="1">
              <a:extLst>
                <a:ext uri="{63B3BB69-23CF-44E3-9099-C40C66FF867C}">
                  <a14:compatExt spid="_x0000_s147459"/>
                </a:ext>
                <a:ext uri="{FF2B5EF4-FFF2-40B4-BE49-F238E27FC236}">
                  <a16:creationId xmlns:a16="http://schemas.microsoft.com/office/drawing/2014/main" id="{00000000-0008-0000-0D00-0000034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80</xdr:row>
          <xdr:rowOff>0</xdr:rowOff>
        </xdr:from>
        <xdr:to>
          <xdr:col>1</xdr:col>
          <xdr:colOff>142875</xdr:colOff>
          <xdr:row>80</xdr:row>
          <xdr:rowOff>114300</xdr:rowOff>
        </xdr:to>
        <xdr:sp macro="" textlink="">
          <xdr:nvSpPr>
            <xdr:cNvPr id="147460" name="Control 4" hidden="1">
              <a:extLst>
                <a:ext uri="{63B3BB69-23CF-44E3-9099-C40C66FF867C}">
                  <a14:compatExt spid="_x0000_s147460"/>
                </a:ext>
                <a:ext uri="{FF2B5EF4-FFF2-40B4-BE49-F238E27FC236}">
                  <a16:creationId xmlns:a16="http://schemas.microsoft.com/office/drawing/2014/main" id="{00000000-0008-0000-0D00-0000044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80</xdr:row>
          <xdr:rowOff>0</xdr:rowOff>
        </xdr:from>
        <xdr:to>
          <xdr:col>1</xdr:col>
          <xdr:colOff>142875</xdr:colOff>
          <xdr:row>80</xdr:row>
          <xdr:rowOff>114300</xdr:rowOff>
        </xdr:to>
        <xdr:sp macro="" textlink="">
          <xdr:nvSpPr>
            <xdr:cNvPr id="147461" name="Control 5" hidden="1">
              <a:extLst>
                <a:ext uri="{63B3BB69-23CF-44E3-9099-C40C66FF867C}">
                  <a14:compatExt spid="_x0000_s147461"/>
                </a:ext>
                <a:ext uri="{FF2B5EF4-FFF2-40B4-BE49-F238E27FC236}">
                  <a16:creationId xmlns:a16="http://schemas.microsoft.com/office/drawing/2014/main" id="{00000000-0008-0000-0D00-0000054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80</xdr:row>
          <xdr:rowOff>0</xdr:rowOff>
        </xdr:from>
        <xdr:to>
          <xdr:col>1</xdr:col>
          <xdr:colOff>142875</xdr:colOff>
          <xdr:row>80</xdr:row>
          <xdr:rowOff>114300</xdr:rowOff>
        </xdr:to>
        <xdr:sp macro="" textlink="">
          <xdr:nvSpPr>
            <xdr:cNvPr id="147462" name="Control 6" hidden="1">
              <a:extLst>
                <a:ext uri="{63B3BB69-23CF-44E3-9099-C40C66FF867C}">
                  <a14:compatExt spid="_x0000_s147462"/>
                </a:ext>
                <a:ext uri="{FF2B5EF4-FFF2-40B4-BE49-F238E27FC236}">
                  <a16:creationId xmlns:a16="http://schemas.microsoft.com/office/drawing/2014/main" id="{00000000-0008-0000-0D00-0000064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80</xdr:row>
          <xdr:rowOff>0</xdr:rowOff>
        </xdr:from>
        <xdr:to>
          <xdr:col>1</xdr:col>
          <xdr:colOff>142875</xdr:colOff>
          <xdr:row>80</xdr:row>
          <xdr:rowOff>142875</xdr:rowOff>
        </xdr:to>
        <xdr:sp macro="" textlink="">
          <xdr:nvSpPr>
            <xdr:cNvPr id="147463" name="Control 7" hidden="1">
              <a:extLst>
                <a:ext uri="{63B3BB69-23CF-44E3-9099-C40C66FF867C}">
                  <a14:compatExt spid="_x0000_s147463"/>
                </a:ext>
                <a:ext uri="{FF2B5EF4-FFF2-40B4-BE49-F238E27FC236}">
                  <a16:creationId xmlns:a16="http://schemas.microsoft.com/office/drawing/2014/main" id="{00000000-0008-0000-0D00-0000074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80</xdr:row>
          <xdr:rowOff>0</xdr:rowOff>
        </xdr:from>
        <xdr:to>
          <xdr:col>1</xdr:col>
          <xdr:colOff>142875</xdr:colOff>
          <xdr:row>80</xdr:row>
          <xdr:rowOff>114300</xdr:rowOff>
        </xdr:to>
        <xdr:sp macro="" textlink="">
          <xdr:nvSpPr>
            <xdr:cNvPr id="147464" name="Control 8" hidden="1">
              <a:extLst>
                <a:ext uri="{63B3BB69-23CF-44E3-9099-C40C66FF867C}">
                  <a14:compatExt spid="_x0000_s147464"/>
                </a:ext>
                <a:ext uri="{FF2B5EF4-FFF2-40B4-BE49-F238E27FC236}">
                  <a16:creationId xmlns:a16="http://schemas.microsoft.com/office/drawing/2014/main" id="{00000000-0008-0000-0D00-0000084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0</xdr:row>
          <xdr:rowOff>85725</xdr:rowOff>
        </xdr:from>
        <xdr:to>
          <xdr:col>0</xdr:col>
          <xdr:colOff>1381125</xdr:colOff>
          <xdr:row>2</xdr:row>
          <xdr:rowOff>57150</xdr:rowOff>
        </xdr:to>
        <xdr:sp macro="" textlink="">
          <xdr:nvSpPr>
            <xdr:cNvPr id="147465" name="Object 9" hidden="1">
              <a:extLst>
                <a:ext uri="{63B3BB69-23CF-44E3-9099-C40C66FF867C}">
                  <a14:compatExt spid="_x0000_s147465"/>
                </a:ext>
                <a:ext uri="{FF2B5EF4-FFF2-40B4-BE49-F238E27FC236}">
                  <a16:creationId xmlns:a16="http://schemas.microsoft.com/office/drawing/2014/main" id="{00000000-0008-0000-0D00-0000094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4</xdr:row>
      <xdr:rowOff>19050</xdr:rowOff>
    </xdr:from>
    <xdr:to>
      <xdr:col>16</xdr:col>
      <xdr:colOff>190500</xdr:colOff>
      <xdr:row>21</xdr:row>
      <xdr:rowOff>9525</xdr:rowOff>
    </xdr:to>
    <xdr:graphicFrame macro="">
      <xdr:nvGraphicFramePr>
        <xdr:cNvPr id="6150" name="Diagram 1">
          <a:extLst>
            <a:ext uri="{FF2B5EF4-FFF2-40B4-BE49-F238E27FC236}">
              <a16:creationId xmlns:a16="http://schemas.microsoft.com/office/drawing/2014/main" id="{00000000-0008-0000-0E00-000006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28575</xdr:rowOff>
    </xdr:from>
    <xdr:to>
      <xdr:col>3</xdr:col>
      <xdr:colOff>561975</xdr:colOff>
      <xdr:row>1</xdr:row>
      <xdr:rowOff>28575</xdr:rowOff>
    </xdr:to>
    <xdr:pic>
      <xdr:nvPicPr>
        <xdr:cNvPr id="96263" name="Picture 2" descr="F:\ims\qm-ims\Vorlagen\LOGO\Logo-tif.TIF">
          <a:extLst>
            <a:ext uri="{FF2B5EF4-FFF2-40B4-BE49-F238E27FC236}">
              <a16:creationId xmlns:a16="http://schemas.microsoft.com/office/drawing/2014/main" id="{00000000-0008-0000-0100-0000077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8575"/>
          <a:ext cx="13239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0.95187</cdr:x>
      <cdr:y>0.83596</cdr:y>
    </cdr:from>
    <cdr:to>
      <cdr:x>0.98819</cdr:x>
      <cdr:y>0.89485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80699" y="2304339"/>
          <a:ext cx="189958" cy="1621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hu-HU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50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5</xdr:row>
      <xdr:rowOff>0</xdr:rowOff>
    </xdr:from>
    <xdr:to>
      <xdr:col>14</xdr:col>
      <xdr:colOff>57150</xdr:colOff>
      <xdr:row>21</xdr:row>
      <xdr:rowOff>152400</xdr:rowOff>
    </xdr:to>
    <xdr:graphicFrame macro="">
      <xdr:nvGraphicFramePr>
        <xdr:cNvPr id="8201" name="Diagram 4">
          <a:extLst>
            <a:ext uri="{FF2B5EF4-FFF2-40B4-BE49-F238E27FC236}">
              <a16:creationId xmlns:a16="http://schemas.microsoft.com/office/drawing/2014/main" id="{00000000-0008-0000-0F00-000009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0.47952</cdr:x>
      <cdr:y>0.0173</cdr:y>
    </cdr:from>
    <cdr:to>
      <cdr:x>0.55108</cdr:x>
      <cdr:y>0.10732</cdr:y>
    </cdr:to>
    <cdr:sp macro="" textlink="">
      <cdr:nvSpPr>
        <cdr:cNvPr id="727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10961" y="50800"/>
          <a:ext cx="523446" cy="2478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hu-H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Prüfer B</a:t>
          </a:r>
        </a:p>
      </cdr:txBody>
    </cdr:sp>
  </cdr:relSizeAnchor>
  <cdr:relSizeAnchor xmlns:cdr="http://schemas.openxmlformats.org/drawingml/2006/chartDrawing">
    <cdr:from>
      <cdr:x>0.18646</cdr:x>
      <cdr:y>0.01833</cdr:y>
    </cdr:from>
    <cdr:to>
      <cdr:x>0.2559</cdr:x>
      <cdr:y>0.08892</cdr:y>
    </cdr:to>
    <cdr:sp macro="" textlink="">
      <cdr:nvSpPr>
        <cdr:cNvPr id="727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10" y="50282"/>
          <a:ext cx="507318" cy="1936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hu-H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Prüfer A</a:t>
          </a:r>
        </a:p>
      </cdr:txBody>
    </cdr:sp>
  </cdr:relSizeAnchor>
  <cdr:relSizeAnchor xmlns:cdr="http://schemas.openxmlformats.org/drawingml/2006/chartDrawing">
    <cdr:from>
      <cdr:x>0.78359</cdr:x>
      <cdr:y>0.01833</cdr:y>
    </cdr:from>
    <cdr:to>
      <cdr:x>0.854</cdr:x>
      <cdr:y>0.08892</cdr:y>
    </cdr:to>
    <cdr:sp macro="" textlink="">
      <cdr:nvSpPr>
        <cdr:cNvPr id="727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4664" y="50282"/>
          <a:ext cx="514372" cy="1936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hu-H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Prüfer C</a:t>
          </a:r>
        </a:p>
      </cdr:txBody>
    </cdr:sp>
  </cdr:relSizeAnchor>
  <cdr:relSizeAnchor xmlns:cdr="http://schemas.openxmlformats.org/drawingml/2006/chartDrawing">
    <cdr:from>
      <cdr:x>0.38304</cdr:x>
      <cdr:y>0.0173</cdr:y>
    </cdr:from>
    <cdr:to>
      <cdr:x>0.38304</cdr:x>
      <cdr:y>0.73942</cdr:y>
    </cdr:to>
    <cdr:sp macro="" textlink="">
      <cdr:nvSpPr>
        <cdr:cNvPr id="7270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2805211" y="50800"/>
          <a:ext cx="0" cy="198779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0.67445</cdr:x>
      <cdr:y>0.0173</cdr:y>
    </cdr:from>
    <cdr:to>
      <cdr:x>0.67642</cdr:x>
      <cdr:y>0.73942</cdr:y>
    </cdr:to>
    <cdr:sp macro="" textlink="">
      <cdr:nvSpPr>
        <cdr:cNvPr id="7270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4936901" y="50800"/>
          <a:ext cx="14440" cy="198779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0.50021</cdr:x>
      <cdr:y>0.49837</cdr:y>
    </cdr:from>
    <cdr:to>
      <cdr:x>0.51015</cdr:x>
      <cdr:y>0.56897</cdr:y>
    </cdr:to>
    <cdr:sp macro="" textlink="">
      <cdr:nvSpPr>
        <cdr:cNvPr id="7271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54389" y="1367142"/>
          <a:ext cx="72584" cy="1936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hu-H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714375</xdr:colOff>
      <xdr:row>2</xdr:row>
      <xdr:rowOff>28575</xdr:rowOff>
    </xdr:from>
    <xdr:to>
      <xdr:col>2</xdr:col>
      <xdr:colOff>47625</xdr:colOff>
      <xdr:row>2</xdr:row>
      <xdr:rowOff>28575</xdr:rowOff>
    </xdr:to>
    <xdr:sp macro="" textlink="">
      <xdr:nvSpPr>
        <xdr:cNvPr id="109576" name="Line 1">
          <a:extLst>
            <a:ext uri="{FF2B5EF4-FFF2-40B4-BE49-F238E27FC236}">
              <a16:creationId xmlns:a16="http://schemas.microsoft.com/office/drawing/2014/main" id="{00000000-0008-0000-1100-000008AC0100}"/>
            </a:ext>
          </a:extLst>
        </xdr:cNvPr>
        <xdr:cNvSpPr>
          <a:spLocks noChangeShapeType="1"/>
        </xdr:cNvSpPr>
      </xdr:nvSpPr>
      <xdr:spPr bwMode="auto">
        <a:xfrm>
          <a:off x="1438275" y="247650"/>
          <a:ext cx="95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314325</xdr:colOff>
      <xdr:row>5</xdr:row>
      <xdr:rowOff>66675</xdr:rowOff>
    </xdr:from>
    <xdr:to>
      <xdr:col>10</xdr:col>
      <xdr:colOff>1238250</xdr:colOff>
      <xdr:row>25</xdr:row>
      <xdr:rowOff>19050</xdr:rowOff>
    </xdr:to>
    <xdr:graphicFrame macro="">
      <xdr:nvGraphicFramePr>
        <xdr:cNvPr id="87046" name="Diagram 1">
          <a:extLst>
            <a:ext uri="{FF2B5EF4-FFF2-40B4-BE49-F238E27FC236}">
              <a16:creationId xmlns:a16="http://schemas.microsoft.com/office/drawing/2014/main" id="{00000000-0008-0000-1200-00000654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0.95924</cdr:x>
      <cdr:y>0.74778</cdr:y>
    </cdr:from>
    <cdr:to>
      <cdr:x>0.98803</cdr:x>
      <cdr:y>0.81533</cdr:y>
    </cdr:to>
    <cdr:sp macro="" textlink="">
      <cdr:nvSpPr>
        <cdr:cNvPr id="880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34370" y="1816258"/>
          <a:ext cx="151067" cy="164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hu-HU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50</a:t>
          </a:r>
        </a:p>
      </cdr:txBody>
    </cdr:sp>
  </cdr:relSizeAnchor>
  <cdr:relSizeAnchor xmlns:cdr="http://schemas.openxmlformats.org/drawingml/2006/chartDrawing">
    <cdr:from>
      <cdr:x>0.54099</cdr:x>
      <cdr:y>0.01953</cdr:y>
    </cdr:from>
    <cdr:to>
      <cdr:x>0.54271</cdr:x>
      <cdr:y>0.72606</cdr:y>
    </cdr:to>
    <cdr:sp macro="" textlink="">
      <cdr:nvSpPr>
        <cdr:cNvPr id="8806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2847611" y="50800"/>
          <a:ext cx="9035" cy="172280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0.26963</cdr:x>
      <cdr:y>0.02134</cdr:y>
    </cdr:from>
    <cdr:to>
      <cdr:x>0.37591</cdr:x>
      <cdr:y>0.09195</cdr:y>
    </cdr:to>
    <cdr:sp macro="" textlink="">
      <cdr:nvSpPr>
        <cdr:cNvPr id="880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15095" y="51822"/>
          <a:ext cx="557780" cy="171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hu-HU" sz="850" b="0" i="0" u="none" strike="noStrike" baseline="0">
              <a:solidFill>
                <a:srgbClr val="000000"/>
              </a:solidFill>
              <a:latin typeface="Arial"/>
              <a:cs typeface="Arial"/>
            </a:rPr>
            <a:t>Meßreihe1</a:t>
          </a:r>
        </a:p>
      </cdr:txBody>
    </cdr:sp>
  </cdr:relSizeAnchor>
  <cdr:relSizeAnchor xmlns:cdr="http://schemas.openxmlformats.org/drawingml/2006/chartDrawing">
    <cdr:from>
      <cdr:x>0.70202</cdr:x>
      <cdr:y>0.01953</cdr:y>
    </cdr:from>
    <cdr:to>
      <cdr:x>0.83605</cdr:x>
      <cdr:y>0.10145</cdr:y>
    </cdr:to>
    <cdr:sp macro="" textlink="">
      <cdr:nvSpPr>
        <cdr:cNvPr id="8806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94270" y="50800"/>
          <a:ext cx="704688" cy="1997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hu-HU" sz="850" b="0" i="0" u="none" strike="noStrike" baseline="0">
              <a:solidFill>
                <a:srgbClr val="000000"/>
              </a:solidFill>
              <a:latin typeface="Arial"/>
              <a:cs typeface="Arial"/>
            </a:rPr>
            <a:t>Meßreihe 2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167054</xdr:colOff>
      <xdr:row>0</xdr:row>
      <xdr:rowOff>205886</xdr:rowOff>
    </xdr:from>
    <xdr:to>
      <xdr:col>2</xdr:col>
      <xdr:colOff>578827</xdr:colOff>
      <xdr:row>2</xdr:row>
      <xdr:rowOff>36883</xdr:rowOff>
    </xdr:to>
    <xdr:pic>
      <xdr:nvPicPr>
        <xdr:cNvPr id="98319" name="Picture 9" descr="F:\ims\qm-ims\Vorlagen\LOGO\Logo-tif.TIF">
          <a:extLst>
            <a:ext uri="{FF2B5EF4-FFF2-40B4-BE49-F238E27FC236}">
              <a16:creationId xmlns:a16="http://schemas.microsoft.com/office/drawing/2014/main" id="{00000000-0008-0000-0200-00000F80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054" y="205886"/>
          <a:ext cx="1283677" cy="3878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152400</xdr:rowOff>
    </xdr:from>
    <xdr:to>
      <xdr:col>1</xdr:col>
      <xdr:colOff>0</xdr:colOff>
      <xdr:row>1</xdr:row>
      <xdr:rowOff>209550</xdr:rowOff>
    </xdr:to>
    <xdr:pic>
      <xdr:nvPicPr>
        <xdr:cNvPr id="99334" name="Picture 1" descr="F:\ims\qm-ims\Vorlagen\LOGO\Logo-tif.TIF">
          <a:extLst>
            <a:ext uri="{FF2B5EF4-FFF2-40B4-BE49-F238E27FC236}">
              <a16:creationId xmlns:a16="http://schemas.microsoft.com/office/drawing/2014/main" id="{00000000-0008-0000-0300-00000684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52400"/>
          <a:ext cx="10287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428625</xdr:colOff>
      <xdr:row>2</xdr:row>
      <xdr:rowOff>28575</xdr:rowOff>
    </xdr:to>
    <xdr:pic>
      <xdr:nvPicPr>
        <xdr:cNvPr id="1063" name="Picture 1" descr="F:\ims\qm-ims\Vorlagen\LOGO\Logo-tif.TIF">
          <a:extLst>
            <a:ext uri="{FF2B5EF4-FFF2-40B4-BE49-F238E27FC236}">
              <a16:creationId xmlns:a16="http://schemas.microsoft.com/office/drawing/2014/main" id="{00000000-0008-0000-0400-00002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6383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66675</xdr:colOff>
      <xdr:row>38</xdr:row>
      <xdr:rowOff>28575</xdr:rowOff>
    </xdr:from>
    <xdr:to>
      <xdr:col>2</xdr:col>
      <xdr:colOff>161925</xdr:colOff>
      <xdr:row>38</xdr:row>
      <xdr:rowOff>28575</xdr:rowOff>
    </xdr:to>
    <xdr:sp macro="" textlink="">
      <xdr:nvSpPr>
        <xdr:cNvPr id="1064" name="Line 4">
          <a:extLst>
            <a:ext uri="{FF2B5EF4-FFF2-40B4-BE49-F238E27FC236}">
              <a16:creationId xmlns:a16="http://schemas.microsoft.com/office/drawing/2014/main" id="{00000000-0008-0000-0400-000028040000}"/>
            </a:ext>
          </a:extLst>
        </xdr:cNvPr>
        <xdr:cNvSpPr>
          <a:spLocks noChangeShapeType="1"/>
        </xdr:cNvSpPr>
      </xdr:nvSpPr>
      <xdr:spPr bwMode="auto">
        <a:xfrm>
          <a:off x="847725" y="7038975"/>
          <a:ext cx="95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114300</xdr:colOff>
      <xdr:row>40</xdr:row>
      <xdr:rowOff>19050</xdr:rowOff>
    </xdr:from>
    <xdr:to>
      <xdr:col>6</xdr:col>
      <xdr:colOff>209550</xdr:colOff>
      <xdr:row>40</xdr:row>
      <xdr:rowOff>19050</xdr:rowOff>
    </xdr:to>
    <xdr:sp macro="" textlink="">
      <xdr:nvSpPr>
        <xdr:cNvPr id="1065" name="Line 5">
          <a:extLst>
            <a:ext uri="{FF2B5EF4-FFF2-40B4-BE49-F238E27FC236}">
              <a16:creationId xmlns:a16="http://schemas.microsoft.com/office/drawing/2014/main" id="{00000000-0008-0000-0400-000029040000}"/>
            </a:ext>
          </a:extLst>
        </xdr:cNvPr>
        <xdr:cNvSpPr>
          <a:spLocks noChangeShapeType="1"/>
        </xdr:cNvSpPr>
      </xdr:nvSpPr>
      <xdr:spPr bwMode="auto">
        <a:xfrm>
          <a:off x="2914650" y="7496175"/>
          <a:ext cx="95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44</xdr:row>
      <xdr:rowOff>38100</xdr:rowOff>
    </xdr:from>
    <xdr:to>
      <xdr:col>10</xdr:col>
      <xdr:colOff>152400</xdr:colOff>
      <xdr:row>44</xdr:row>
      <xdr:rowOff>38100</xdr:rowOff>
    </xdr:to>
    <xdr:sp macro="" textlink="">
      <xdr:nvSpPr>
        <xdr:cNvPr id="1066" name="Line 6">
          <a:extLst>
            <a:ext uri="{FF2B5EF4-FFF2-40B4-BE49-F238E27FC236}">
              <a16:creationId xmlns:a16="http://schemas.microsoft.com/office/drawing/2014/main" id="{00000000-0008-0000-0400-00002A040000}"/>
            </a:ext>
          </a:extLst>
        </xdr:cNvPr>
        <xdr:cNvSpPr>
          <a:spLocks noChangeShapeType="1"/>
        </xdr:cNvSpPr>
      </xdr:nvSpPr>
      <xdr:spPr bwMode="auto">
        <a:xfrm>
          <a:off x="4886325" y="8181975"/>
          <a:ext cx="85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104775</xdr:colOff>
      <xdr:row>14</xdr:row>
      <xdr:rowOff>104775</xdr:rowOff>
    </xdr:from>
    <xdr:to>
      <xdr:col>14</xdr:col>
      <xdr:colOff>0</xdr:colOff>
      <xdr:row>27</xdr:row>
      <xdr:rowOff>9525</xdr:rowOff>
    </xdr:to>
    <xdr:graphicFrame macro="">
      <xdr:nvGraphicFramePr>
        <xdr:cNvPr id="1067" name="Diagram 17">
          <a:extLst>
            <a:ext uri="{FF2B5EF4-FFF2-40B4-BE49-F238E27FC236}">
              <a16:creationId xmlns:a16="http://schemas.microsoft.com/office/drawing/2014/main" id="{00000000-0008-0000-0400-00002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0.96564</cdr:x>
      <cdr:y>0.83301</cdr:y>
    </cdr:from>
    <cdr:to>
      <cdr:x>0.98876</cdr:x>
      <cdr:y>0.91026</cdr:y>
    </cdr:to>
    <cdr:sp macro="" textlink="">
      <cdr:nvSpPr>
        <cdr:cNvPr id="5121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09637" y="1769376"/>
          <a:ext cx="151067" cy="164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hu-HU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50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0</xdr:rowOff>
    </xdr:from>
    <xdr:to>
      <xdr:col>3</xdr:col>
      <xdr:colOff>295275</xdr:colOff>
      <xdr:row>2</xdr:row>
      <xdr:rowOff>28575</xdr:rowOff>
    </xdr:to>
    <xdr:pic>
      <xdr:nvPicPr>
        <xdr:cNvPr id="2258" name="Picture 1" descr="F:\ims\qm-ims\Vorlagen\LOGO\Logo-tif.TIF">
          <a:extLst>
            <a:ext uri="{FF2B5EF4-FFF2-40B4-BE49-F238E27FC236}">
              <a16:creationId xmlns:a16="http://schemas.microsoft.com/office/drawing/2014/main" id="{00000000-0008-0000-0500-0000D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66675"/>
          <a:ext cx="1323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19</xdr:col>
      <xdr:colOff>0</xdr:colOff>
      <xdr:row>46</xdr:row>
      <xdr:rowOff>28575</xdr:rowOff>
    </xdr:from>
    <xdr:to>
      <xdr:col>19</xdr:col>
      <xdr:colOff>0</xdr:colOff>
      <xdr:row>46</xdr:row>
      <xdr:rowOff>28575</xdr:rowOff>
    </xdr:to>
    <xdr:sp macro="" textlink="">
      <xdr:nvSpPr>
        <xdr:cNvPr id="2259" name="Line 19">
          <a:extLst>
            <a:ext uri="{FF2B5EF4-FFF2-40B4-BE49-F238E27FC236}">
              <a16:creationId xmlns:a16="http://schemas.microsoft.com/office/drawing/2014/main" id="{00000000-0008-0000-0500-0000D3080000}"/>
            </a:ext>
          </a:extLst>
        </xdr:cNvPr>
        <xdr:cNvSpPr>
          <a:spLocks noChangeShapeType="1"/>
        </xdr:cNvSpPr>
      </xdr:nvSpPr>
      <xdr:spPr bwMode="auto">
        <a:xfrm>
          <a:off x="6219825" y="765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46</xdr:row>
      <xdr:rowOff>28575</xdr:rowOff>
    </xdr:from>
    <xdr:to>
      <xdr:col>19</xdr:col>
      <xdr:colOff>0</xdr:colOff>
      <xdr:row>46</xdr:row>
      <xdr:rowOff>76200</xdr:rowOff>
    </xdr:to>
    <xdr:sp macro="" textlink="">
      <xdr:nvSpPr>
        <xdr:cNvPr id="2260" name="Line 20">
          <a:extLst>
            <a:ext uri="{FF2B5EF4-FFF2-40B4-BE49-F238E27FC236}">
              <a16:creationId xmlns:a16="http://schemas.microsoft.com/office/drawing/2014/main" id="{00000000-0008-0000-0500-0000D4080000}"/>
            </a:ext>
          </a:extLst>
        </xdr:cNvPr>
        <xdr:cNvSpPr>
          <a:spLocks noChangeShapeType="1"/>
        </xdr:cNvSpPr>
      </xdr:nvSpPr>
      <xdr:spPr bwMode="auto">
        <a:xfrm>
          <a:off x="6219825" y="7658100"/>
          <a:ext cx="0" cy="47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46</xdr:row>
      <xdr:rowOff>57150</xdr:rowOff>
    </xdr:from>
    <xdr:to>
      <xdr:col>19</xdr:col>
      <xdr:colOff>0</xdr:colOff>
      <xdr:row>46</xdr:row>
      <xdr:rowOff>104775</xdr:rowOff>
    </xdr:to>
    <xdr:sp macro="" textlink="">
      <xdr:nvSpPr>
        <xdr:cNvPr id="2261" name="Line 24">
          <a:extLst>
            <a:ext uri="{FF2B5EF4-FFF2-40B4-BE49-F238E27FC236}">
              <a16:creationId xmlns:a16="http://schemas.microsoft.com/office/drawing/2014/main" id="{00000000-0008-0000-0500-0000D5080000}"/>
            </a:ext>
          </a:extLst>
        </xdr:cNvPr>
        <xdr:cNvSpPr>
          <a:spLocks noChangeShapeType="1"/>
        </xdr:cNvSpPr>
      </xdr:nvSpPr>
      <xdr:spPr bwMode="auto">
        <a:xfrm flipV="1">
          <a:off x="6219825" y="7686675"/>
          <a:ext cx="0" cy="47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45</xdr:row>
      <xdr:rowOff>161925</xdr:rowOff>
    </xdr:from>
    <xdr:to>
      <xdr:col>19</xdr:col>
      <xdr:colOff>0</xdr:colOff>
      <xdr:row>46</xdr:row>
      <xdr:rowOff>57150</xdr:rowOff>
    </xdr:to>
    <xdr:sp macro="" textlink="">
      <xdr:nvSpPr>
        <xdr:cNvPr id="2262" name="Line 26">
          <a:extLst>
            <a:ext uri="{FF2B5EF4-FFF2-40B4-BE49-F238E27FC236}">
              <a16:creationId xmlns:a16="http://schemas.microsoft.com/office/drawing/2014/main" id="{00000000-0008-0000-0500-0000D6080000}"/>
            </a:ext>
          </a:extLst>
        </xdr:cNvPr>
        <xdr:cNvSpPr>
          <a:spLocks noChangeShapeType="1"/>
        </xdr:cNvSpPr>
      </xdr:nvSpPr>
      <xdr:spPr bwMode="auto">
        <a:xfrm flipV="1">
          <a:off x="6219825" y="7610475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85725</xdr:colOff>
      <xdr:row>28</xdr:row>
      <xdr:rowOff>28575</xdr:rowOff>
    </xdr:from>
    <xdr:to>
      <xdr:col>2</xdr:col>
      <xdr:colOff>180975</xdr:colOff>
      <xdr:row>28</xdr:row>
      <xdr:rowOff>28575</xdr:rowOff>
    </xdr:to>
    <xdr:sp macro="" textlink="">
      <xdr:nvSpPr>
        <xdr:cNvPr id="2263" name="Line 29">
          <a:extLst>
            <a:ext uri="{FF2B5EF4-FFF2-40B4-BE49-F238E27FC236}">
              <a16:creationId xmlns:a16="http://schemas.microsoft.com/office/drawing/2014/main" id="{00000000-0008-0000-0500-0000D7080000}"/>
            </a:ext>
          </a:extLst>
        </xdr:cNvPr>
        <xdr:cNvSpPr>
          <a:spLocks noChangeShapeType="1"/>
        </xdr:cNvSpPr>
      </xdr:nvSpPr>
      <xdr:spPr bwMode="auto">
        <a:xfrm>
          <a:off x="809625" y="5076825"/>
          <a:ext cx="95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85725</xdr:colOff>
      <xdr:row>28</xdr:row>
      <xdr:rowOff>28575</xdr:rowOff>
    </xdr:from>
    <xdr:to>
      <xdr:col>8</xdr:col>
      <xdr:colOff>209550</xdr:colOff>
      <xdr:row>28</xdr:row>
      <xdr:rowOff>28575</xdr:rowOff>
    </xdr:to>
    <xdr:sp macro="" textlink="">
      <xdr:nvSpPr>
        <xdr:cNvPr id="2264" name="Line 30">
          <a:extLst>
            <a:ext uri="{FF2B5EF4-FFF2-40B4-BE49-F238E27FC236}">
              <a16:creationId xmlns:a16="http://schemas.microsoft.com/office/drawing/2014/main" id="{00000000-0008-0000-0500-0000D8080000}"/>
            </a:ext>
          </a:extLst>
        </xdr:cNvPr>
        <xdr:cNvSpPr>
          <a:spLocks noChangeShapeType="1"/>
        </xdr:cNvSpPr>
      </xdr:nvSpPr>
      <xdr:spPr bwMode="auto">
        <a:xfrm>
          <a:off x="2743200" y="5076825"/>
          <a:ext cx="123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85725</xdr:colOff>
      <xdr:row>28</xdr:row>
      <xdr:rowOff>28575</xdr:rowOff>
    </xdr:from>
    <xdr:to>
      <xdr:col>8</xdr:col>
      <xdr:colOff>180975</xdr:colOff>
      <xdr:row>28</xdr:row>
      <xdr:rowOff>28575</xdr:rowOff>
    </xdr:to>
    <xdr:sp macro="" textlink="">
      <xdr:nvSpPr>
        <xdr:cNvPr id="2265" name="Line 31">
          <a:extLst>
            <a:ext uri="{FF2B5EF4-FFF2-40B4-BE49-F238E27FC236}">
              <a16:creationId xmlns:a16="http://schemas.microsoft.com/office/drawing/2014/main" id="{00000000-0008-0000-0500-0000D9080000}"/>
            </a:ext>
          </a:extLst>
        </xdr:cNvPr>
        <xdr:cNvSpPr>
          <a:spLocks noChangeShapeType="1"/>
        </xdr:cNvSpPr>
      </xdr:nvSpPr>
      <xdr:spPr bwMode="auto">
        <a:xfrm>
          <a:off x="2743200" y="5076825"/>
          <a:ext cx="95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85725</xdr:colOff>
      <xdr:row>28</xdr:row>
      <xdr:rowOff>28575</xdr:rowOff>
    </xdr:from>
    <xdr:to>
      <xdr:col>14</xdr:col>
      <xdr:colOff>180975</xdr:colOff>
      <xdr:row>28</xdr:row>
      <xdr:rowOff>28575</xdr:rowOff>
    </xdr:to>
    <xdr:sp macro="" textlink="">
      <xdr:nvSpPr>
        <xdr:cNvPr id="2266" name="Line 32">
          <a:extLst>
            <a:ext uri="{FF2B5EF4-FFF2-40B4-BE49-F238E27FC236}">
              <a16:creationId xmlns:a16="http://schemas.microsoft.com/office/drawing/2014/main" id="{00000000-0008-0000-0500-0000DA080000}"/>
            </a:ext>
          </a:extLst>
        </xdr:cNvPr>
        <xdr:cNvSpPr>
          <a:spLocks noChangeShapeType="1"/>
        </xdr:cNvSpPr>
      </xdr:nvSpPr>
      <xdr:spPr bwMode="auto">
        <a:xfrm>
          <a:off x="4686300" y="5076825"/>
          <a:ext cx="95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85725</xdr:colOff>
      <xdr:row>30</xdr:row>
      <xdr:rowOff>28575</xdr:rowOff>
    </xdr:from>
    <xdr:to>
      <xdr:col>2</xdr:col>
      <xdr:colOff>180975</xdr:colOff>
      <xdr:row>30</xdr:row>
      <xdr:rowOff>28575</xdr:rowOff>
    </xdr:to>
    <xdr:sp macro="" textlink="">
      <xdr:nvSpPr>
        <xdr:cNvPr id="2267" name="Line 33">
          <a:extLst>
            <a:ext uri="{FF2B5EF4-FFF2-40B4-BE49-F238E27FC236}">
              <a16:creationId xmlns:a16="http://schemas.microsoft.com/office/drawing/2014/main" id="{00000000-0008-0000-0500-0000DB080000}"/>
            </a:ext>
          </a:extLst>
        </xdr:cNvPr>
        <xdr:cNvSpPr>
          <a:spLocks noChangeShapeType="1"/>
        </xdr:cNvSpPr>
      </xdr:nvSpPr>
      <xdr:spPr bwMode="auto">
        <a:xfrm>
          <a:off x="809625" y="5324475"/>
          <a:ext cx="95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85725</xdr:colOff>
      <xdr:row>30</xdr:row>
      <xdr:rowOff>28575</xdr:rowOff>
    </xdr:from>
    <xdr:to>
      <xdr:col>8</xdr:col>
      <xdr:colOff>180975</xdr:colOff>
      <xdr:row>30</xdr:row>
      <xdr:rowOff>28575</xdr:rowOff>
    </xdr:to>
    <xdr:sp macro="" textlink="">
      <xdr:nvSpPr>
        <xdr:cNvPr id="2268" name="Line 34">
          <a:extLst>
            <a:ext uri="{FF2B5EF4-FFF2-40B4-BE49-F238E27FC236}">
              <a16:creationId xmlns:a16="http://schemas.microsoft.com/office/drawing/2014/main" id="{00000000-0008-0000-0500-0000DC080000}"/>
            </a:ext>
          </a:extLst>
        </xdr:cNvPr>
        <xdr:cNvSpPr>
          <a:spLocks noChangeShapeType="1"/>
        </xdr:cNvSpPr>
      </xdr:nvSpPr>
      <xdr:spPr bwMode="auto">
        <a:xfrm>
          <a:off x="2743200" y="5324475"/>
          <a:ext cx="95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85725</xdr:colOff>
      <xdr:row>30</xdr:row>
      <xdr:rowOff>28575</xdr:rowOff>
    </xdr:from>
    <xdr:to>
      <xdr:col>14</xdr:col>
      <xdr:colOff>180975</xdr:colOff>
      <xdr:row>30</xdr:row>
      <xdr:rowOff>28575</xdr:rowOff>
    </xdr:to>
    <xdr:sp macro="" textlink="">
      <xdr:nvSpPr>
        <xdr:cNvPr id="2269" name="Line 35">
          <a:extLst>
            <a:ext uri="{FF2B5EF4-FFF2-40B4-BE49-F238E27FC236}">
              <a16:creationId xmlns:a16="http://schemas.microsoft.com/office/drawing/2014/main" id="{00000000-0008-0000-0500-0000DD080000}"/>
            </a:ext>
          </a:extLst>
        </xdr:cNvPr>
        <xdr:cNvSpPr>
          <a:spLocks noChangeShapeType="1"/>
        </xdr:cNvSpPr>
      </xdr:nvSpPr>
      <xdr:spPr bwMode="auto">
        <a:xfrm>
          <a:off x="4686300" y="5324475"/>
          <a:ext cx="95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133350</xdr:colOff>
      <xdr:row>33</xdr:row>
      <xdr:rowOff>28575</xdr:rowOff>
    </xdr:from>
    <xdr:to>
      <xdr:col>11</xdr:col>
      <xdr:colOff>209550</xdr:colOff>
      <xdr:row>33</xdr:row>
      <xdr:rowOff>28575</xdr:rowOff>
    </xdr:to>
    <xdr:sp macro="" textlink="">
      <xdr:nvSpPr>
        <xdr:cNvPr id="2275" name="Line 45">
          <a:extLst>
            <a:ext uri="{FF2B5EF4-FFF2-40B4-BE49-F238E27FC236}">
              <a16:creationId xmlns:a16="http://schemas.microsoft.com/office/drawing/2014/main" id="{00000000-0008-0000-0500-0000E3080000}"/>
            </a:ext>
          </a:extLst>
        </xdr:cNvPr>
        <xdr:cNvSpPr>
          <a:spLocks noChangeShapeType="1"/>
        </xdr:cNvSpPr>
      </xdr:nvSpPr>
      <xdr:spPr bwMode="auto">
        <a:xfrm>
          <a:off x="3762375" y="5695950"/>
          <a:ext cx="76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47625</xdr:colOff>
      <xdr:row>33</xdr:row>
      <xdr:rowOff>28575</xdr:rowOff>
    </xdr:from>
    <xdr:to>
      <xdr:col>10</xdr:col>
      <xdr:colOff>114300</xdr:colOff>
      <xdr:row>33</xdr:row>
      <xdr:rowOff>28575</xdr:rowOff>
    </xdr:to>
    <xdr:sp macro="" textlink="">
      <xdr:nvSpPr>
        <xdr:cNvPr id="2276" name="Line 47">
          <a:extLst>
            <a:ext uri="{FF2B5EF4-FFF2-40B4-BE49-F238E27FC236}">
              <a16:creationId xmlns:a16="http://schemas.microsoft.com/office/drawing/2014/main" id="{00000000-0008-0000-0500-0000E4080000}"/>
            </a:ext>
          </a:extLst>
        </xdr:cNvPr>
        <xdr:cNvSpPr>
          <a:spLocks noChangeShapeType="1"/>
        </xdr:cNvSpPr>
      </xdr:nvSpPr>
      <xdr:spPr bwMode="auto">
        <a:xfrm>
          <a:off x="3352800" y="5695950"/>
          <a:ext cx="66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266700</xdr:colOff>
      <xdr:row>33</xdr:row>
      <xdr:rowOff>28575</xdr:rowOff>
    </xdr:from>
    <xdr:to>
      <xdr:col>10</xdr:col>
      <xdr:colOff>304800</xdr:colOff>
      <xdr:row>33</xdr:row>
      <xdr:rowOff>28575</xdr:rowOff>
    </xdr:to>
    <xdr:sp macro="" textlink="">
      <xdr:nvSpPr>
        <xdr:cNvPr id="2277" name="Line 48">
          <a:extLst>
            <a:ext uri="{FF2B5EF4-FFF2-40B4-BE49-F238E27FC236}">
              <a16:creationId xmlns:a16="http://schemas.microsoft.com/office/drawing/2014/main" id="{00000000-0008-0000-0500-0000E5080000}"/>
            </a:ext>
          </a:extLst>
        </xdr:cNvPr>
        <xdr:cNvSpPr>
          <a:spLocks noChangeShapeType="1"/>
        </xdr:cNvSpPr>
      </xdr:nvSpPr>
      <xdr:spPr bwMode="auto">
        <a:xfrm>
          <a:off x="3571875" y="5695950"/>
          <a:ext cx="38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247650</xdr:colOff>
      <xdr:row>33</xdr:row>
      <xdr:rowOff>28575</xdr:rowOff>
    </xdr:from>
    <xdr:to>
      <xdr:col>10</xdr:col>
      <xdr:colOff>304800</xdr:colOff>
      <xdr:row>33</xdr:row>
      <xdr:rowOff>28575</xdr:rowOff>
    </xdr:to>
    <xdr:sp macro="" textlink="">
      <xdr:nvSpPr>
        <xdr:cNvPr id="2278" name="Line 49">
          <a:extLst>
            <a:ext uri="{FF2B5EF4-FFF2-40B4-BE49-F238E27FC236}">
              <a16:creationId xmlns:a16="http://schemas.microsoft.com/office/drawing/2014/main" id="{00000000-0008-0000-0500-0000E6080000}"/>
            </a:ext>
          </a:extLst>
        </xdr:cNvPr>
        <xdr:cNvSpPr>
          <a:spLocks noChangeShapeType="1"/>
        </xdr:cNvSpPr>
      </xdr:nvSpPr>
      <xdr:spPr bwMode="auto">
        <a:xfrm>
          <a:off x="3552825" y="5695950"/>
          <a:ext cx="571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39</xdr:row>
      <xdr:rowOff>47625</xdr:rowOff>
    </xdr:from>
    <xdr:to>
      <xdr:col>6</xdr:col>
      <xdr:colOff>114300</xdr:colOff>
      <xdr:row>39</xdr:row>
      <xdr:rowOff>47625</xdr:rowOff>
    </xdr:to>
    <xdr:sp macro="" textlink="">
      <xdr:nvSpPr>
        <xdr:cNvPr id="2279" name="Line 50">
          <a:extLst>
            <a:ext uri="{FF2B5EF4-FFF2-40B4-BE49-F238E27FC236}">
              <a16:creationId xmlns:a16="http://schemas.microsoft.com/office/drawing/2014/main" id="{00000000-0008-0000-0500-0000E7080000}"/>
            </a:ext>
          </a:extLst>
        </xdr:cNvPr>
        <xdr:cNvSpPr>
          <a:spLocks noChangeShapeType="1"/>
        </xdr:cNvSpPr>
      </xdr:nvSpPr>
      <xdr:spPr bwMode="auto">
        <a:xfrm>
          <a:off x="2028825" y="6591300"/>
          <a:ext cx="95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114300</xdr:colOff>
      <xdr:row>39</xdr:row>
      <xdr:rowOff>47625</xdr:rowOff>
    </xdr:from>
    <xdr:to>
      <xdr:col>12</xdr:col>
      <xdr:colOff>200025</xdr:colOff>
      <xdr:row>39</xdr:row>
      <xdr:rowOff>47625</xdr:rowOff>
    </xdr:to>
    <xdr:sp macro="" textlink="">
      <xdr:nvSpPr>
        <xdr:cNvPr id="2280" name="Line 52">
          <a:extLst>
            <a:ext uri="{FF2B5EF4-FFF2-40B4-BE49-F238E27FC236}">
              <a16:creationId xmlns:a16="http://schemas.microsoft.com/office/drawing/2014/main" id="{00000000-0008-0000-0500-0000E8080000}"/>
            </a:ext>
          </a:extLst>
        </xdr:cNvPr>
        <xdr:cNvSpPr>
          <a:spLocks noChangeShapeType="1"/>
        </xdr:cNvSpPr>
      </xdr:nvSpPr>
      <xdr:spPr bwMode="auto">
        <a:xfrm>
          <a:off x="3743325" y="6591300"/>
          <a:ext cx="85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285750</xdr:colOff>
      <xdr:row>39</xdr:row>
      <xdr:rowOff>47625</xdr:rowOff>
    </xdr:from>
    <xdr:to>
      <xdr:col>13</xdr:col>
      <xdr:colOff>47625</xdr:colOff>
      <xdr:row>39</xdr:row>
      <xdr:rowOff>47625</xdr:rowOff>
    </xdr:to>
    <xdr:sp macro="" textlink="">
      <xdr:nvSpPr>
        <xdr:cNvPr id="2281" name="Line 54">
          <a:extLst>
            <a:ext uri="{FF2B5EF4-FFF2-40B4-BE49-F238E27FC236}">
              <a16:creationId xmlns:a16="http://schemas.microsoft.com/office/drawing/2014/main" id="{00000000-0008-0000-0500-0000E9080000}"/>
            </a:ext>
          </a:extLst>
        </xdr:cNvPr>
        <xdr:cNvSpPr>
          <a:spLocks noChangeShapeType="1"/>
        </xdr:cNvSpPr>
      </xdr:nvSpPr>
      <xdr:spPr bwMode="auto">
        <a:xfrm>
          <a:off x="3914775" y="6591300"/>
          <a:ext cx="85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152400</xdr:colOff>
      <xdr:row>39</xdr:row>
      <xdr:rowOff>38100</xdr:rowOff>
    </xdr:from>
    <xdr:to>
      <xdr:col>13</xdr:col>
      <xdr:colOff>238125</xdr:colOff>
      <xdr:row>39</xdr:row>
      <xdr:rowOff>38100</xdr:rowOff>
    </xdr:to>
    <xdr:sp macro="" textlink="">
      <xdr:nvSpPr>
        <xdr:cNvPr id="2282" name="Line 55">
          <a:extLst>
            <a:ext uri="{FF2B5EF4-FFF2-40B4-BE49-F238E27FC236}">
              <a16:creationId xmlns:a16="http://schemas.microsoft.com/office/drawing/2014/main" id="{00000000-0008-0000-0500-0000EA080000}"/>
            </a:ext>
          </a:extLst>
        </xdr:cNvPr>
        <xdr:cNvSpPr>
          <a:spLocks noChangeShapeType="1"/>
        </xdr:cNvSpPr>
      </xdr:nvSpPr>
      <xdr:spPr bwMode="auto">
        <a:xfrm>
          <a:off x="4105275" y="6581775"/>
          <a:ext cx="85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180975</xdr:colOff>
      <xdr:row>46</xdr:row>
      <xdr:rowOff>38100</xdr:rowOff>
    </xdr:from>
    <xdr:to>
      <xdr:col>5</xdr:col>
      <xdr:colOff>0</xdr:colOff>
      <xdr:row>47</xdr:row>
      <xdr:rowOff>0</xdr:rowOff>
    </xdr:to>
    <xdr:grpSp>
      <xdr:nvGrpSpPr>
        <xdr:cNvPr id="2" name="Csoportba foglalás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/>
      </xdr:nvGrpSpPr>
      <xdr:grpSpPr>
        <a:xfrm>
          <a:off x="1552575" y="7667625"/>
          <a:ext cx="142875" cy="66675"/>
          <a:chOff x="1876425" y="7667625"/>
          <a:chExt cx="133350" cy="66675"/>
        </a:xfrm>
      </xdr:grpSpPr>
      <xdr:sp macro="" textlink="">
        <xdr:nvSpPr>
          <xdr:cNvPr id="2283" name="Line 64">
            <a:extLst>
              <a:ext uri="{FF2B5EF4-FFF2-40B4-BE49-F238E27FC236}">
                <a16:creationId xmlns:a16="http://schemas.microsoft.com/office/drawing/2014/main" id="{00000000-0008-0000-0500-0000EB080000}"/>
              </a:ext>
            </a:extLst>
          </xdr:cNvPr>
          <xdr:cNvSpPr>
            <a:spLocks noChangeShapeType="1"/>
          </xdr:cNvSpPr>
        </xdr:nvSpPr>
        <xdr:spPr bwMode="auto">
          <a:xfrm>
            <a:off x="1876425" y="7667625"/>
            <a:ext cx="6667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84" name="Line 65">
            <a:extLst>
              <a:ext uri="{FF2B5EF4-FFF2-40B4-BE49-F238E27FC236}">
                <a16:creationId xmlns:a16="http://schemas.microsoft.com/office/drawing/2014/main" id="{00000000-0008-0000-0500-0000EC080000}"/>
              </a:ext>
            </a:extLst>
          </xdr:cNvPr>
          <xdr:cNvSpPr>
            <a:spLocks noChangeShapeType="1"/>
          </xdr:cNvSpPr>
        </xdr:nvSpPr>
        <xdr:spPr bwMode="auto">
          <a:xfrm>
            <a:off x="1952625" y="7667625"/>
            <a:ext cx="57150" cy="6667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10</xdr:col>
      <xdr:colOff>28575</xdr:colOff>
      <xdr:row>39</xdr:row>
      <xdr:rowOff>38100</xdr:rowOff>
    </xdr:from>
    <xdr:to>
      <xdr:col>10</xdr:col>
      <xdr:colOff>104775</xdr:colOff>
      <xdr:row>39</xdr:row>
      <xdr:rowOff>38100</xdr:rowOff>
    </xdr:to>
    <xdr:sp macro="" textlink="">
      <xdr:nvSpPr>
        <xdr:cNvPr id="2285" name="Line 68">
          <a:extLst>
            <a:ext uri="{FF2B5EF4-FFF2-40B4-BE49-F238E27FC236}">
              <a16:creationId xmlns:a16="http://schemas.microsoft.com/office/drawing/2014/main" id="{00000000-0008-0000-0500-0000ED080000}"/>
            </a:ext>
          </a:extLst>
        </xdr:cNvPr>
        <xdr:cNvSpPr>
          <a:spLocks noChangeShapeType="1"/>
        </xdr:cNvSpPr>
      </xdr:nvSpPr>
      <xdr:spPr bwMode="auto">
        <a:xfrm>
          <a:off x="3009900" y="6581775"/>
          <a:ext cx="76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66</xdr:row>
      <xdr:rowOff>9525</xdr:rowOff>
    </xdr:from>
    <xdr:to>
      <xdr:col>4</xdr:col>
      <xdr:colOff>161925</xdr:colOff>
      <xdr:row>68</xdr:row>
      <xdr:rowOff>0</xdr:rowOff>
    </xdr:to>
    <xdr:pic>
      <xdr:nvPicPr>
        <xdr:cNvPr id="2286" name="Picture 69" descr="F:\ims\qm-ims\Vorlagen\LOGO\Logo-tif.TIF">
          <a:extLst>
            <a:ext uri="{FF2B5EF4-FFF2-40B4-BE49-F238E27FC236}">
              <a16:creationId xmlns:a16="http://schemas.microsoft.com/office/drawing/2014/main" id="{00000000-0008-0000-0500-0000E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829800"/>
          <a:ext cx="14763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28575</xdr:colOff>
      <xdr:row>74</xdr:row>
      <xdr:rowOff>47625</xdr:rowOff>
    </xdr:from>
    <xdr:to>
      <xdr:col>9</xdr:col>
      <xdr:colOff>104775</xdr:colOff>
      <xdr:row>74</xdr:row>
      <xdr:rowOff>47625</xdr:rowOff>
    </xdr:to>
    <xdr:sp macro="" textlink="">
      <xdr:nvSpPr>
        <xdr:cNvPr id="2287" name="Line 71">
          <a:extLst>
            <a:ext uri="{FF2B5EF4-FFF2-40B4-BE49-F238E27FC236}">
              <a16:creationId xmlns:a16="http://schemas.microsoft.com/office/drawing/2014/main" id="{00000000-0008-0000-0500-0000EF080000}"/>
            </a:ext>
          </a:extLst>
        </xdr:cNvPr>
        <xdr:cNvSpPr>
          <a:spLocks noChangeShapeType="1"/>
        </xdr:cNvSpPr>
      </xdr:nvSpPr>
      <xdr:spPr bwMode="auto">
        <a:xfrm>
          <a:off x="3009900" y="11858625"/>
          <a:ext cx="76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28575</xdr:colOff>
      <xdr:row>74</xdr:row>
      <xdr:rowOff>28575</xdr:rowOff>
    </xdr:from>
    <xdr:to>
      <xdr:col>9</xdr:col>
      <xdr:colOff>104775</xdr:colOff>
      <xdr:row>74</xdr:row>
      <xdr:rowOff>28575</xdr:rowOff>
    </xdr:to>
    <xdr:sp macro="" textlink="">
      <xdr:nvSpPr>
        <xdr:cNvPr id="2288" name="Line 75">
          <a:extLst>
            <a:ext uri="{FF2B5EF4-FFF2-40B4-BE49-F238E27FC236}">
              <a16:creationId xmlns:a16="http://schemas.microsoft.com/office/drawing/2014/main" id="{00000000-0008-0000-0500-0000F0080000}"/>
            </a:ext>
          </a:extLst>
        </xdr:cNvPr>
        <xdr:cNvSpPr>
          <a:spLocks noChangeShapeType="1"/>
        </xdr:cNvSpPr>
      </xdr:nvSpPr>
      <xdr:spPr bwMode="auto">
        <a:xfrm>
          <a:off x="3009900" y="11839575"/>
          <a:ext cx="76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86</xdr:row>
      <xdr:rowOff>0</xdr:rowOff>
    </xdr:from>
    <xdr:to>
      <xdr:col>19</xdr:col>
      <xdr:colOff>19050</xdr:colOff>
      <xdr:row>105</xdr:row>
      <xdr:rowOff>152400</xdr:rowOff>
    </xdr:to>
    <xdr:graphicFrame macro="">
      <xdr:nvGraphicFramePr>
        <xdr:cNvPr id="2289" name="Diagram 81">
          <a:extLst>
            <a:ext uri="{FF2B5EF4-FFF2-40B4-BE49-F238E27FC236}">
              <a16:creationId xmlns:a16="http://schemas.microsoft.com/office/drawing/2014/main" id="{00000000-0008-0000-0500-0000F1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190500</xdr:colOff>
      <xdr:row>39</xdr:row>
      <xdr:rowOff>152400</xdr:rowOff>
    </xdr:from>
    <xdr:to>
      <xdr:col>5</xdr:col>
      <xdr:colOff>0</xdr:colOff>
      <xdr:row>39</xdr:row>
      <xdr:rowOff>219075</xdr:rowOff>
    </xdr:to>
    <xdr:grpSp>
      <xdr:nvGrpSpPr>
        <xdr:cNvPr id="35" name="Csoportba foglalás 34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GrpSpPr/>
      </xdr:nvGrpSpPr>
      <xdr:grpSpPr>
        <a:xfrm>
          <a:off x="1562100" y="6696075"/>
          <a:ext cx="133350" cy="66675"/>
          <a:chOff x="1876425" y="7667625"/>
          <a:chExt cx="133350" cy="66675"/>
        </a:xfrm>
      </xdr:grpSpPr>
      <xdr:sp macro="" textlink="">
        <xdr:nvSpPr>
          <xdr:cNvPr id="36" name="Line 64">
            <a:extLst>
              <a:ext uri="{FF2B5EF4-FFF2-40B4-BE49-F238E27FC236}">
                <a16:creationId xmlns:a16="http://schemas.microsoft.com/office/drawing/2014/main" id="{00000000-0008-0000-0500-000024000000}"/>
              </a:ext>
            </a:extLst>
          </xdr:cNvPr>
          <xdr:cNvSpPr>
            <a:spLocks noChangeShapeType="1"/>
          </xdr:cNvSpPr>
        </xdr:nvSpPr>
        <xdr:spPr bwMode="auto">
          <a:xfrm>
            <a:off x="1876425" y="7667625"/>
            <a:ext cx="6667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7" name="Line 65">
            <a:extLst>
              <a:ext uri="{FF2B5EF4-FFF2-40B4-BE49-F238E27FC236}">
                <a16:creationId xmlns:a16="http://schemas.microsoft.com/office/drawing/2014/main" id="{00000000-0008-0000-0500-000025000000}"/>
              </a:ext>
            </a:extLst>
          </xdr:cNvPr>
          <xdr:cNvSpPr>
            <a:spLocks noChangeShapeType="1"/>
          </xdr:cNvSpPr>
        </xdr:nvSpPr>
        <xdr:spPr bwMode="auto">
          <a:xfrm>
            <a:off x="1952625" y="7667625"/>
            <a:ext cx="57150" cy="6667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</xdr:col>
      <xdr:colOff>183486</xdr:colOff>
      <xdr:row>33</xdr:row>
      <xdr:rowOff>31090</xdr:rowOff>
    </xdr:from>
    <xdr:to>
      <xdr:col>5</xdr:col>
      <xdr:colOff>279680</xdr:colOff>
      <xdr:row>33</xdr:row>
      <xdr:rowOff>55354</xdr:rowOff>
    </xdr:to>
    <xdr:grpSp>
      <xdr:nvGrpSpPr>
        <xdr:cNvPr id="3" name="Csoportba foglalás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pSpPr/>
      </xdr:nvGrpSpPr>
      <xdr:grpSpPr>
        <a:xfrm>
          <a:off x="1878936" y="5698465"/>
          <a:ext cx="96194" cy="24264"/>
          <a:chOff x="1878936" y="5698465"/>
          <a:chExt cx="96194" cy="24264"/>
        </a:xfrm>
      </xdr:grpSpPr>
      <xdr:sp macro="" textlink="">
        <xdr:nvSpPr>
          <xdr:cNvPr id="2270" name="Line 36">
            <a:extLst>
              <a:ext uri="{FF2B5EF4-FFF2-40B4-BE49-F238E27FC236}">
                <a16:creationId xmlns:a16="http://schemas.microsoft.com/office/drawing/2014/main" id="{00000000-0008-0000-0500-0000DE08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879880" y="5698465"/>
            <a:ext cx="9525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8" name="Line 36">
            <a:extLst>
              <a:ext uri="{FF2B5EF4-FFF2-40B4-BE49-F238E27FC236}">
                <a16:creationId xmlns:a16="http://schemas.microsoft.com/office/drawing/2014/main" id="{00000000-0008-0000-0500-000026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878936" y="5722729"/>
            <a:ext cx="9525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9</xdr:col>
      <xdr:colOff>16799</xdr:colOff>
      <xdr:row>33</xdr:row>
      <xdr:rowOff>28709</xdr:rowOff>
    </xdr:from>
    <xdr:to>
      <xdr:col>9</xdr:col>
      <xdr:colOff>112993</xdr:colOff>
      <xdr:row>33</xdr:row>
      <xdr:rowOff>52973</xdr:rowOff>
    </xdr:to>
    <xdr:grpSp>
      <xdr:nvGrpSpPr>
        <xdr:cNvPr id="40" name="Csoportba foglalás 39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GrpSpPr/>
      </xdr:nvGrpSpPr>
      <xdr:grpSpPr>
        <a:xfrm>
          <a:off x="2998124" y="5696084"/>
          <a:ext cx="96194" cy="24264"/>
          <a:chOff x="1878936" y="5698465"/>
          <a:chExt cx="96194" cy="24264"/>
        </a:xfrm>
      </xdr:grpSpPr>
      <xdr:sp macro="" textlink="">
        <xdr:nvSpPr>
          <xdr:cNvPr id="41" name="Line 36">
            <a:extLst>
              <a:ext uri="{FF2B5EF4-FFF2-40B4-BE49-F238E27FC236}">
                <a16:creationId xmlns:a16="http://schemas.microsoft.com/office/drawing/2014/main" id="{00000000-0008-0000-0500-000029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879880" y="5698465"/>
            <a:ext cx="9525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2" name="Line 36">
            <a:extLst>
              <a:ext uri="{FF2B5EF4-FFF2-40B4-BE49-F238E27FC236}">
                <a16:creationId xmlns:a16="http://schemas.microsoft.com/office/drawing/2014/main" id="{00000000-0008-0000-0500-00002A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878936" y="5722729"/>
            <a:ext cx="9525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0.49828</cdr:x>
      <cdr:y>0.01471</cdr:y>
    </cdr:from>
    <cdr:to>
      <cdr:x>0.62629</cdr:x>
      <cdr:y>0.09114</cdr:y>
    </cdr:to>
    <cdr:sp macro="" textlink="">
      <cdr:nvSpPr>
        <cdr:cNvPr id="737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16607" y="50800"/>
          <a:ext cx="799909" cy="2475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hu-HU" sz="850" b="0" i="0" u="none" strike="noStrike" baseline="0">
              <a:solidFill>
                <a:srgbClr val="000000"/>
              </a:solidFill>
              <a:latin typeface="Arial"/>
              <a:cs typeface="Arial"/>
            </a:rPr>
            <a:t>Appraiser B</a:t>
          </a:r>
        </a:p>
      </cdr:txBody>
    </cdr:sp>
  </cdr:relSizeAnchor>
  <cdr:relSizeAnchor xmlns:cdr="http://schemas.openxmlformats.org/drawingml/2006/chartDrawing">
    <cdr:from>
      <cdr:x>0.21245</cdr:x>
      <cdr:y>0.01471</cdr:y>
    </cdr:from>
    <cdr:to>
      <cdr:x>0.31314</cdr:x>
      <cdr:y>0.0676</cdr:y>
    </cdr:to>
    <cdr:sp macro="" textlink="">
      <cdr:nvSpPr>
        <cdr:cNvPr id="737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30655" y="50800"/>
          <a:ext cx="629160" cy="1713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hu-HU" sz="850" b="0" i="0" u="none" strike="noStrike" baseline="0">
              <a:solidFill>
                <a:srgbClr val="000000"/>
              </a:solidFill>
              <a:latin typeface="Arial"/>
              <a:cs typeface="Arial"/>
            </a:rPr>
            <a:t>Appraiser A</a:t>
          </a:r>
        </a:p>
      </cdr:txBody>
    </cdr:sp>
  </cdr:relSizeAnchor>
  <cdr:relSizeAnchor xmlns:cdr="http://schemas.openxmlformats.org/drawingml/2006/chartDrawing">
    <cdr:from>
      <cdr:x>0.7866</cdr:x>
      <cdr:y>0.0146</cdr:y>
    </cdr:from>
    <cdr:to>
      <cdr:x>0.88476</cdr:x>
      <cdr:y>0.06771</cdr:y>
    </cdr:to>
    <cdr:sp macro="" textlink="">
      <cdr:nvSpPr>
        <cdr:cNvPr id="737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07530" y="47128"/>
          <a:ext cx="612347" cy="171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hu-HU" sz="850" b="0" i="0" u="none" strike="noStrike" baseline="0">
              <a:solidFill>
                <a:srgbClr val="000000"/>
              </a:solidFill>
              <a:latin typeface="Arial"/>
              <a:cs typeface="Arial"/>
            </a:rPr>
            <a:t>Appraiser C</a:t>
          </a:r>
        </a:p>
      </cdr:txBody>
    </cdr:sp>
  </cdr:relSizeAnchor>
  <cdr:relSizeAnchor xmlns:cdr="http://schemas.openxmlformats.org/drawingml/2006/chartDrawing">
    <cdr:from>
      <cdr:x>0.40571</cdr:x>
      <cdr:y>0.01471</cdr:y>
    </cdr:from>
    <cdr:to>
      <cdr:x>0.40571</cdr:x>
      <cdr:y>0.76157</cdr:y>
    </cdr:to>
    <cdr:sp macro="" textlink="">
      <cdr:nvSpPr>
        <cdr:cNvPr id="7373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2538211" y="50800"/>
          <a:ext cx="0" cy="241873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0.68366</cdr:x>
      <cdr:y>0.01471</cdr:y>
    </cdr:from>
    <cdr:to>
      <cdr:x>0.68538</cdr:x>
      <cdr:y>0.76157</cdr:y>
    </cdr:to>
    <cdr:sp macro="" textlink="">
      <cdr:nvSpPr>
        <cdr:cNvPr id="7373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4274937" y="50800"/>
          <a:ext cx="10768" cy="241873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0.51788</cdr:x>
      <cdr:y>0.50984</cdr:y>
    </cdr:from>
    <cdr:to>
      <cdr:x>0.52865</cdr:x>
      <cdr:y>0.56296</cdr:y>
    </cdr:to>
    <cdr:sp macro="" textlink="">
      <cdr:nvSpPr>
        <cdr:cNvPr id="7373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30986" y="1646262"/>
          <a:ext cx="67198" cy="171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hu-HU" sz="85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0.46652</cdr:x>
      <cdr:y>0.9176</cdr:y>
    </cdr:from>
    <cdr:to>
      <cdr:x>0.57164</cdr:x>
      <cdr:y>0.97049</cdr:y>
    </cdr:to>
    <cdr:sp macro="" textlink="">
      <cdr:nvSpPr>
        <cdr:cNvPr id="7373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18168" y="2974808"/>
          <a:ext cx="656849" cy="171307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hu-HU" sz="1175" b="0" i="0" u="none" strike="noStrike" baseline="0">
              <a:solidFill>
                <a:srgbClr val="000000"/>
              </a:solidFill>
              <a:latin typeface="Arial"/>
              <a:cs typeface="Arial"/>
            </a:rPr>
            <a:t>values</a:t>
          </a:r>
        </a:p>
      </cdr:txBody>
    </cdr:sp>
  </cdr:relSizeAnchor>
  <cdr:relSizeAnchor xmlns:cdr="http://schemas.openxmlformats.org/drawingml/2006/chartDrawing">
    <cdr:from>
      <cdr:x>0.62654</cdr:x>
      <cdr:y>0.9176</cdr:y>
    </cdr:from>
    <cdr:to>
      <cdr:x>0.6935</cdr:x>
      <cdr:y>0.97049</cdr:y>
    </cdr:to>
    <cdr:sp macro="" textlink="">
      <cdr:nvSpPr>
        <cdr:cNvPr id="73737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18055" y="2974808"/>
          <a:ext cx="418414" cy="171307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hu-HU" sz="1175" b="0" i="0" u="none" strike="noStrike" baseline="0">
              <a:solidFill>
                <a:srgbClr val="000000"/>
              </a:solidFill>
              <a:latin typeface="Arial"/>
              <a:cs typeface="Arial"/>
            </a:rPr>
            <a:t>UCL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247650</xdr:colOff>
      <xdr:row>11</xdr:row>
      <xdr:rowOff>19050</xdr:rowOff>
    </xdr:from>
    <xdr:to>
      <xdr:col>19</xdr:col>
      <xdr:colOff>104775</xdr:colOff>
      <xdr:row>12</xdr:row>
      <xdr:rowOff>57150</xdr:rowOff>
    </xdr:to>
    <xdr:pic>
      <xdr:nvPicPr>
        <xdr:cNvPr id="102411" name="Picture 1" descr="F:\ims\qm-ims\Vorlagen\LOGO\Logo-tif.TIF">
          <a:extLst>
            <a:ext uri="{FF2B5EF4-FFF2-40B4-BE49-F238E27FC236}">
              <a16:creationId xmlns:a16="http://schemas.microsoft.com/office/drawing/2014/main" id="{00000000-0008-0000-0600-00000B90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1952625"/>
          <a:ext cx="10763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28575</xdr:colOff>
      <xdr:row>2</xdr:row>
      <xdr:rowOff>38100</xdr:rowOff>
    </xdr:from>
    <xdr:to>
      <xdr:col>4</xdr:col>
      <xdr:colOff>171450</xdr:colOff>
      <xdr:row>2</xdr:row>
      <xdr:rowOff>200025</xdr:rowOff>
    </xdr:to>
    <xdr:pic>
      <xdr:nvPicPr>
        <xdr:cNvPr id="102412" name="Picture 2" descr="F:\ims\qm-ims\Vorlagen\LOGO\Logo-tif.TIF">
          <a:extLst>
            <a:ext uri="{FF2B5EF4-FFF2-40B4-BE49-F238E27FC236}">
              <a16:creationId xmlns:a16="http://schemas.microsoft.com/office/drawing/2014/main" id="{00000000-0008-0000-0600-00000C90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61950"/>
          <a:ext cx="809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.xml"/><Relationship Id="rId13" Type="http://schemas.openxmlformats.org/officeDocument/2006/relationships/image" Target="../media/image19.emf"/><Relationship Id="rId3" Type="http://schemas.openxmlformats.org/officeDocument/2006/relationships/vmlDrawing" Target="../drawings/vmlDrawing3.vml"/><Relationship Id="rId7" Type="http://schemas.openxmlformats.org/officeDocument/2006/relationships/image" Target="../media/image17.emf"/><Relationship Id="rId12" Type="http://schemas.openxmlformats.org/officeDocument/2006/relationships/control" Target="../activeX/activeX5.xml"/><Relationship Id="rId2" Type="http://schemas.openxmlformats.org/officeDocument/2006/relationships/drawing" Target="../drawings/drawing18.xml"/><Relationship Id="rId16" Type="http://schemas.openxmlformats.org/officeDocument/2006/relationships/control" Target="../activeX/activeX8.xml"/><Relationship Id="rId1" Type="http://schemas.openxmlformats.org/officeDocument/2006/relationships/printerSettings" Target="../printerSettings/printerSettings14.bin"/><Relationship Id="rId6" Type="http://schemas.openxmlformats.org/officeDocument/2006/relationships/control" Target="../activeX/activeX1.xml"/><Relationship Id="rId11" Type="http://schemas.openxmlformats.org/officeDocument/2006/relationships/control" Target="../activeX/activeX4.xml"/><Relationship Id="rId5" Type="http://schemas.openxmlformats.org/officeDocument/2006/relationships/image" Target="../media/image2.emf"/><Relationship Id="rId15" Type="http://schemas.openxmlformats.org/officeDocument/2006/relationships/control" Target="../activeX/activeX7.xml"/><Relationship Id="rId10" Type="http://schemas.openxmlformats.org/officeDocument/2006/relationships/control" Target="../activeX/activeX3.xml"/><Relationship Id="rId4" Type="http://schemas.openxmlformats.org/officeDocument/2006/relationships/oleObject" Target="../embeddings/oleObject3.bin"/><Relationship Id="rId9" Type="http://schemas.openxmlformats.org/officeDocument/2006/relationships/image" Target="../media/image18.emf"/><Relationship Id="rId14" Type="http://schemas.openxmlformats.org/officeDocument/2006/relationships/control" Target="../activeX/activeX6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4"/>
  <sheetViews>
    <sheetView workbookViewId="0">
      <selection activeCell="D2" sqref="D2:E2"/>
    </sheetView>
  </sheetViews>
  <sheetFormatPr defaultColWidth="11.42578125" defaultRowHeight="12.75"/>
  <cols>
    <col min="1" max="1" width="26.42578125" style="546" customWidth="1"/>
    <col min="2" max="2" width="21" style="546" customWidth="1"/>
    <col min="3" max="3" width="19.5703125" style="546" customWidth="1"/>
    <col min="4" max="4" width="8.28515625" style="546" customWidth="1"/>
    <col min="5" max="5" width="12.28515625" style="546" customWidth="1"/>
    <col min="6" max="6" width="0.85546875" style="546" customWidth="1"/>
    <col min="7" max="16384" width="11.42578125" style="546"/>
  </cols>
  <sheetData>
    <row r="1" spans="1:5" ht="23.25" customHeight="1">
      <c r="A1" s="749"/>
      <c r="B1" s="548" t="s">
        <v>356</v>
      </c>
      <c r="C1" s="752" t="s">
        <v>364</v>
      </c>
      <c r="D1" s="549" t="s">
        <v>250</v>
      </c>
      <c r="E1" s="552" t="s">
        <v>491</v>
      </c>
    </row>
    <row r="2" spans="1:5" ht="15" customHeight="1">
      <c r="A2" s="750"/>
      <c r="B2" s="753" t="s">
        <v>360</v>
      </c>
      <c r="C2" s="753"/>
      <c r="D2" s="755" t="s">
        <v>357</v>
      </c>
      <c r="E2" s="756"/>
    </row>
    <row r="3" spans="1:5" ht="15">
      <c r="A3" s="751"/>
      <c r="B3" s="754"/>
      <c r="C3" s="754"/>
      <c r="D3" s="550"/>
      <c r="E3" s="551"/>
    </row>
    <row r="4" spans="1:5" ht="15">
      <c r="B4" s="547"/>
      <c r="C4" s="547"/>
      <c r="D4" s="547"/>
      <c r="E4" s="547"/>
    </row>
    <row r="6" spans="1:5" ht="28.5" customHeight="1">
      <c r="A6" s="758"/>
      <c r="B6" s="758"/>
      <c r="C6" s="758"/>
      <c r="D6" s="758"/>
      <c r="E6" s="758"/>
    </row>
    <row r="7" spans="1:5" ht="33" customHeight="1">
      <c r="A7" s="759" t="s">
        <v>249</v>
      </c>
      <c r="B7" s="759"/>
      <c r="C7" s="759"/>
      <c r="D7" s="759"/>
      <c r="E7" s="759"/>
    </row>
    <row r="8" spans="1:5" ht="33" customHeight="1">
      <c r="A8" s="759" t="s">
        <v>358</v>
      </c>
      <c r="B8" s="759"/>
      <c r="C8" s="759"/>
      <c r="D8" s="759"/>
      <c r="E8" s="759"/>
    </row>
    <row r="9" spans="1:5" ht="21" customHeight="1"/>
    <row r="10" spans="1:5" ht="21" customHeight="1">
      <c r="A10" s="757" t="s">
        <v>359</v>
      </c>
    </row>
    <row r="11" spans="1:5" ht="21" customHeight="1">
      <c r="A11" s="757"/>
    </row>
    <row r="12" spans="1:5" ht="21" customHeight="1">
      <c r="A12" s="757"/>
    </row>
    <row r="13" spans="1:5" ht="21" customHeight="1"/>
    <row r="14" spans="1:5" ht="21" customHeight="1">
      <c r="A14" s="679" t="s">
        <v>494</v>
      </c>
      <c r="B14" s="679" t="s">
        <v>493</v>
      </c>
      <c r="C14" s="679" t="s">
        <v>181</v>
      </c>
      <c r="D14" s="679" t="s">
        <v>492</v>
      </c>
      <c r="E14" s="679" t="s">
        <v>495</v>
      </c>
    </row>
    <row r="15" spans="1:5" ht="43.5" customHeight="1">
      <c r="A15" s="679" t="s">
        <v>567</v>
      </c>
      <c r="B15" s="679" t="s">
        <v>568</v>
      </c>
      <c r="C15" s="679" t="s">
        <v>496</v>
      </c>
      <c r="D15" s="680" t="s">
        <v>491</v>
      </c>
      <c r="E15" s="679" t="s">
        <v>497</v>
      </c>
    </row>
    <row r="16" spans="1:5" ht="21" customHeight="1">
      <c r="A16" s="678"/>
      <c r="B16" s="678"/>
      <c r="C16" s="678"/>
      <c r="D16" s="678"/>
      <c r="E16" s="678"/>
    </row>
    <row r="17" spans="1:5" ht="21" customHeight="1">
      <c r="A17" s="678"/>
      <c r="B17" s="678"/>
      <c r="C17" s="678"/>
      <c r="D17" s="678"/>
      <c r="E17" s="678"/>
    </row>
    <row r="18" spans="1:5" ht="21" customHeight="1">
      <c r="A18" s="678"/>
      <c r="B18" s="678"/>
      <c r="C18" s="678"/>
      <c r="D18" s="678"/>
      <c r="E18" s="678"/>
    </row>
    <row r="19" spans="1:5" ht="21" customHeight="1">
      <c r="A19" s="678"/>
      <c r="B19" s="678"/>
      <c r="C19" s="678"/>
      <c r="D19" s="678"/>
      <c r="E19" s="678"/>
    </row>
    <row r="20" spans="1:5" ht="21" customHeight="1">
      <c r="A20" s="678"/>
      <c r="B20" s="678"/>
      <c r="C20" s="678"/>
      <c r="D20" s="678"/>
      <c r="E20" s="678"/>
    </row>
    <row r="21" spans="1:5" ht="21" customHeight="1">
      <c r="A21" s="678"/>
      <c r="B21" s="678"/>
      <c r="C21" s="678"/>
      <c r="D21" s="678"/>
      <c r="E21" s="678"/>
    </row>
    <row r="22" spans="1:5" ht="21" customHeight="1">
      <c r="A22" s="678"/>
      <c r="B22" s="678"/>
      <c r="C22" s="678"/>
      <c r="D22" s="678"/>
      <c r="E22" s="678"/>
    </row>
    <row r="23" spans="1:5" ht="21" customHeight="1"/>
    <row r="24" spans="1:5" ht="21" customHeight="1"/>
  </sheetData>
  <mergeCells count="8">
    <mergeCell ref="A1:A3"/>
    <mergeCell ref="C1:C3"/>
    <mergeCell ref="B2:B3"/>
    <mergeCell ref="D2:E2"/>
    <mergeCell ref="A10:A12"/>
    <mergeCell ref="A6:E6"/>
    <mergeCell ref="A7:E7"/>
    <mergeCell ref="A8:E8"/>
  </mergeCells>
  <pageMargins left="0.75" right="0.75" top="1" bottom="1" header="0.4921259845" footer="0.4921259845"/>
  <pageSetup paperSize="9" scale="98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134145" r:id="rId4">
          <objectPr defaultSize="0" autoPict="0" r:id="rId5">
            <anchor moveWithCells="1" sizeWithCells="1">
              <from>
                <xdr:col>0</xdr:col>
                <xdr:colOff>142875</xdr:colOff>
                <xdr:row>0</xdr:row>
                <xdr:rowOff>0</xdr:rowOff>
              </from>
              <to>
                <xdr:col>0</xdr:col>
                <xdr:colOff>1724025</xdr:colOff>
                <xdr:row>0</xdr:row>
                <xdr:rowOff>0</xdr:rowOff>
              </to>
            </anchor>
          </objectPr>
        </oleObject>
      </mc:Choice>
      <mc:Fallback>
        <oleObject progId="MSPhotoEd.3" shapeId="134145" r:id="rId4"/>
      </mc:Fallback>
    </mc:AlternateContent>
    <mc:AlternateContent xmlns:mc="http://schemas.openxmlformats.org/markup-compatibility/2006">
      <mc:Choice Requires="x14">
        <oleObject progId="MSPhotoEd.3" shapeId="134146" r:id="rId6">
          <objectPr defaultSize="0" autoPict="0" r:id="rId7">
            <anchor moveWithCells="1" sizeWithCells="1">
              <from>
                <xdr:col>0</xdr:col>
                <xdr:colOff>142875</xdr:colOff>
                <xdr:row>0</xdr:row>
                <xdr:rowOff>85725</xdr:rowOff>
              </from>
              <to>
                <xdr:col>0</xdr:col>
                <xdr:colOff>1724025</xdr:colOff>
                <xdr:row>2</xdr:row>
                <xdr:rowOff>57150</xdr:rowOff>
              </to>
            </anchor>
          </objectPr>
        </oleObject>
      </mc:Choice>
      <mc:Fallback>
        <oleObject progId="MSPhotoEd.3" shapeId="134146" r:id="rId6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244"/>
  <sheetViews>
    <sheetView workbookViewId="0">
      <selection activeCell="N86" sqref="N86"/>
    </sheetView>
  </sheetViews>
  <sheetFormatPr defaultColWidth="11.42578125" defaultRowHeight="12.75"/>
  <cols>
    <col min="1" max="1" width="1.42578125" style="37" customWidth="1"/>
    <col min="2" max="2" width="4" style="37" customWidth="1"/>
    <col min="3" max="3" width="7.5703125" style="37" customWidth="1"/>
    <col min="4" max="4" width="8" style="37" customWidth="1"/>
    <col min="5" max="10" width="12.28515625" style="37" customWidth="1"/>
    <col min="11" max="11" width="3.85546875" style="37" customWidth="1"/>
    <col min="12" max="12" width="0.7109375" style="37" customWidth="1"/>
    <col min="13" max="13" width="1" style="37" customWidth="1"/>
    <col min="14" max="14" width="7.140625" style="37" customWidth="1"/>
    <col min="15" max="15" width="12.7109375" style="37" customWidth="1"/>
    <col min="16" max="16384" width="11.42578125" style="37"/>
  </cols>
  <sheetData>
    <row r="1" spans="1:15" ht="3" customHeight="1" thickBot="1">
      <c r="I1" s="1407"/>
      <c r="J1" s="1407"/>
    </row>
    <row r="2" spans="1:15" ht="17.25" customHeight="1" thickBot="1">
      <c r="I2" s="373" t="s">
        <v>170</v>
      </c>
      <c r="J2" s="1423" t="s">
        <v>31</v>
      </c>
      <c r="K2" s="763"/>
    </row>
    <row r="3" spans="1:15" ht="14.25" customHeight="1">
      <c r="A3" s="38"/>
      <c r="B3" s="371" t="s">
        <v>151</v>
      </c>
      <c r="C3" s="372"/>
      <c r="D3" s="766" t="s">
        <v>31</v>
      </c>
      <c r="E3" s="767"/>
      <c r="F3" s="1421"/>
      <c r="G3" s="1424" t="s">
        <v>156</v>
      </c>
      <c r="H3" s="1425"/>
      <c r="I3" s="776" t="s">
        <v>31</v>
      </c>
      <c r="J3" s="777"/>
      <c r="K3" s="778"/>
      <c r="M3" s="38"/>
      <c r="N3" s="38"/>
    </row>
    <row r="4" spans="1:15" ht="12" customHeight="1">
      <c r="A4" s="38"/>
      <c r="B4" s="1416" t="s">
        <v>201</v>
      </c>
      <c r="C4" s="1417"/>
      <c r="D4" s="769"/>
      <c r="E4" s="770"/>
      <c r="F4" s="1422"/>
      <c r="G4" s="1426"/>
      <c r="H4" s="1427"/>
      <c r="I4" s="779"/>
      <c r="J4" s="780"/>
      <c r="K4" s="781"/>
      <c r="M4" s="38"/>
      <c r="N4" s="38"/>
    </row>
    <row r="5" spans="1:15" ht="15" customHeight="1">
      <c r="A5" s="38"/>
      <c r="B5" s="1418" t="s">
        <v>153</v>
      </c>
      <c r="C5" s="1419"/>
      <c r="D5" s="796" t="s">
        <v>31</v>
      </c>
      <c r="E5" s="796"/>
      <c r="F5" s="1420"/>
      <c r="G5" s="1411" t="s">
        <v>161</v>
      </c>
      <c r="H5" s="1412"/>
      <c r="I5" s="795" t="s">
        <v>31</v>
      </c>
      <c r="J5" s="796"/>
      <c r="K5" s="797"/>
      <c r="M5" s="38"/>
      <c r="N5" s="38"/>
    </row>
    <row r="6" spans="1:15" ht="15" customHeight="1">
      <c r="A6" s="38"/>
      <c r="B6" s="1408" t="s">
        <v>202</v>
      </c>
      <c r="C6" s="1409"/>
      <c r="D6" s="780" t="s">
        <v>31</v>
      </c>
      <c r="E6" s="780"/>
      <c r="F6" s="1410"/>
      <c r="G6" s="1413"/>
      <c r="H6" s="1414"/>
      <c r="I6" s="779"/>
      <c r="J6" s="780"/>
      <c r="K6" s="781"/>
      <c r="M6" s="38"/>
      <c r="N6" s="38"/>
    </row>
    <row r="7" spans="1:15" ht="15" customHeight="1">
      <c r="A7" s="38"/>
      <c r="B7" s="782" t="s">
        <v>154</v>
      </c>
      <c r="C7" s="783"/>
      <c r="D7" s="784" t="s">
        <v>31</v>
      </c>
      <c r="E7" s="785"/>
      <c r="F7" s="1415"/>
      <c r="G7" s="1411" t="s">
        <v>157</v>
      </c>
      <c r="H7" s="1412"/>
      <c r="I7" s="795" t="s">
        <v>31</v>
      </c>
      <c r="J7" s="796"/>
      <c r="K7" s="797"/>
      <c r="M7" s="38"/>
      <c r="N7" s="38"/>
    </row>
    <row r="8" spans="1:15" ht="15" customHeight="1">
      <c r="A8" s="38"/>
      <c r="B8" s="782"/>
      <c r="C8" s="783"/>
      <c r="D8" s="784"/>
      <c r="E8" s="785"/>
      <c r="F8" s="1415"/>
      <c r="G8" s="1413"/>
      <c r="H8" s="1414"/>
      <c r="I8" s="779"/>
      <c r="J8" s="780"/>
      <c r="K8" s="781"/>
      <c r="M8" s="38"/>
      <c r="N8" s="38"/>
    </row>
    <row r="9" spans="1:15" ht="15" customHeight="1">
      <c r="A9" s="38"/>
      <c r="B9" s="1418" t="s">
        <v>166</v>
      </c>
      <c r="C9" s="1419"/>
      <c r="D9" s="796" t="s">
        <v>31</v>
      </c>
      <c r="E9" s="796"/>
      <c r="F9" s="1420"/>
      <c r="G9" s="1428" t="s">
        <v>203</v>
      </c>
      <c r="H9" s="1429"/>
      <c r="I9" s="795" t="s">
        <v>31</v>
      </c>
      <c r="J9" s="796"/>
      <c r="K9" s="797"/>
      <c r="M9" s="38"/>
      <c r="N9" s="38"/>
    </row>
    <row r="10" spans="1:15" ht="15" customHeight="1">
      <c r="A10" s="38"/>
      <c r="B10" s="1433" t="s">
        <v>367</v>
      </c>
      <c r="C10" s="1409"/>
      <c r="D10" s="780" t="s">
        <v>31</v>
      </c>
      <c r="E10" s="780"/>
      <c r="F10" s="1410"/>
      <c r="G10" s="1426"/>
      <c r="H10" s="1427"/>
      <c r="I10" s="779"/>
      <c r="J10" s="780"/>
      <c r="K10" s="781"/>
      <c r="M10" s="38"/>
      <c r="N10" s="38"/>
    </row>
    <row r="11" spans="1:15" ht="12.75" customHeight="1">
      <c r="A11" s="38"/>
      <c r="B11" s="782" t="s">
        <v>158</v>
      </c>
      <c r="C11" s="783"/>
      <c r="D11" s="784" t="s">
        <v>31</v>
      </c>
      <c r="E11" s="785"/>
      <c r="F11" s="1415"/>
      <c r="G11" s="1428" t="s">
        <v>204</v>
      </c>
      <c r="H11" s="1429"/>
      <c r="I11" s="795"/>
      <c r="J11" s="796"/>
      <c r="K11" s="797"/>
      <c r="L11" s="182"/>
      <c r="M11" s="38"/>
      <c r="N11" s="38"/>
    </row>
    <row r="12" spans="1:15" ht="12.75" customHeight="1" thickBot="1">
      <c r="A12" s="38"/>
      <c r="B12" s="804"/>
      <c r="C12" s="805"/>
      <c r="D12" s="806"/>
      <c r="E12" s="807"/>
      <c r="F12" s="1432"/>
      <c r="G12" s="1430"/>
      <c r="H12" s="1431"/>
      <c r="I12" s="806"/>
      <c r="J12" s="807"/>
      <c r="K12" s="808"/>
      <c r="L12" s="182"/>
      <c r="M12" s="38"/>
      <c r="N12" s="38"/>
    </row>
    <row r="13" spans="1:15" ht="7.5" customHeight="1" thickBot="1">
      <c r="L13" s="182"/>
    </row>
    <row r="14" spans="1:15" ht="18" customHeight="1" thickBot="1">
      <c r="B14" s="1443" t="s">
        <v>320</v>
      </c>
      <c r="C14" s="1443"/>
      <c r="D14" s="1443"/>
      <c r="E14" s="1443"/>
      <c r="F14" s="1444"/>
      <c r="G14" s="531"/>
      <c r="H14" s="532" t="s">
        <v>149</v>
      </c>
      <c r="I14" s="532"/>
      <c r="J14" s="532" t="s">
        <v>150</v>
      </c>
      <c r="K14" s="533"/>
      <c r="L14" s="192"/>
    </row>
    <row r="15" spans="1:15" ht="6" customHeight="1" thickBot="1">
      <c r="L15" s="182"/>
    </row>
    <row r="16" spans="1:15" ht="12.75" customHeight="1">
      <c r="A16" s="38"/>
      <c r="B16" s="181"/>
      <c r="C16" s="181"/>
      <c r="D16" s="181"/>
      <c r="E16" s="216" t="s">
        <v>205</v>
      </c>
      <c r="F16" s="217" t="s">
        <v>206</v>
      </c>
      <c r="G16" s="217" t="s">
        <v>207</v>
      </c>
      <c r="H16" s="217" t="s">
        <v>208</v>
      </c>
      <c r="I16" s="217" t="s">
        <v>209</v>
      </c>
      <c r="J16" s="253" t="s">
        <v>210</v>
      </c>
      <c r="K16" s="181"/>
      <c r="L16" s="193"/>
      <c r="M16" s="38"/>
      <c r="N16" s="38"/>
      <c r="O16" s="38"/>
    </row>
    <row r="17" spans="1:15" s="40" customFormat="1" ht="6" customHeight="1" thickBot="1">
      <c r="A17" s="181"/>
      <c r="B17" s="181"/>
      <c r="C17" s="181"/>
      <c r="D17" s="181"/>
      <c r="E17" s="475"/>
      <c r="F17" s="476"/>
      <c r="G17" s="476"/>
      <c r="H17" s="476"/>
      <c r="I17" s="476"/>
      <c r="J17" s="477"/>
      <c r="K17" s="181"/>
      <c r="L17" s="185"/>
      <c r="M17" s="181"/>
      <c r="N17" s="181"/>
      <c r="O17" s="181"/>
    </row>
    <row r="18" spans="1:15" ht="15.75" customHeight="1">
      <c r="A18" s="38"/>
      <c r="B18" s="1437" t="s">
        <v>450</v>
      </c>
      <c r="C18" s="1438"/>
      <c r="D18" s="1439"/>
      <c r="E18" s="480"/>
      <c r="F18" s="481"/>
      <c r="G18" s="481"/>
      <c r="H18" s="481"/>
      <c r="I18" s="481"/>
      <c r="J18" s="482"/>
      <c r="K18" s="181"/>
      <c r="L18" s="193"/>
      <c r="M18" s="38"/>
      <c r="N18" s="38"/>
      <c r="O18" s="38"/>
    </row>
    <row r="19" spans="1:15" ht="15.75" customHeight="1">
      <c r="A19" s="38"/>
      <c r="B19" s="1440" t="s">
        <v>211</v>
      </c>
      <c r="C19" s="1441"/>
      <c r="D19" s="1442"/>
      <c r="E19" s="483"/>
      <c r="F19" s="214"/>
      <c r="G19" s="214"/>
      <c r="H19" s="214"/>
      <c r="I19" s="214"/>
      <c r="J19" s="484"/>
      <c r="K19" s="38"/>
      <c r="L19" s="38"/>
      <c r="M19" s="38"/>
      <c r="N19" s="38"/>
      <c r="O19" s="38"/>
    </row>
    <row r="20" spans="1:15" ht="15.75" customHeight="1">
      <c r="A20" s="38"/>
      <c r="B20" s="1440" t="s">
        <v>321</v>
      </c>
      <c r="C20" s="1441"/>
      <c r="D20" s="1442"/>
      <c r="E20" s="483"/>
      <c r="F20" s="214"/>
      <c r="G20" s="214"/>
      <c r="H20" s="214"/>
      <c r="I20" s="214"/>
      <c r="J20" s="484"/>
      <c r="K20" s="38"/>
      <c r="L20" s="38"/>
      <c r="M20" s="38"/>
      <c r="N20" s="38"/>
      <c r="O20" s="38"/>
    </row>
    <row r="21" spans="1:15" ht="15.75" customHeight="1" thickBot="1">
      <c r="A21" s="38"/>
      <c r="B21" s="1434" t="s">
        <v>322</v>
      </c>
      <c r="C21" s="1435"/>
      <c r="D21" s="1436"/>
      <c r="E21" s="485"/>
      <c r="F21" s="218"/>
      <c r="G21" s="218"/>
      <c r="H21" s="218"/>
      <c r="I21" s="218"/>
      <c r="J21" s="486"/>
      <c r="K21" s="38"/>
      <c r="L21" s="38"/>
      <c r="M21" s="38"/>
      <c r="N21" s="38"/>
      <c r="O21" s="38"/>
    </row>
    <row r="22" spans="1:15" ht="15.75" customHeight="1">
      <c r="A22" s="38"/>
      <c r="B22" s="38"/>
      <c r="C22" s="194"/>
      <c r="D22" s="471">
        <v>1</v>
      </c>
      <c r="E22" s="487"/>
      <c r="F22" s="213"/>
      <c r="G22" s="213"/>
      <c r="H22" s="213"/>
      <c r="I22" s="644"/>
      <c r="J22" s="488"/>
      <c r="K22" s="38"/>
      <c r="L22" s="38"/>
      <c r="M22" s="38"/>
      <c r="N22" s="38"/>
      <c r="O22" s="38"/>
    </row>
    <row r="23" spans="1:15" ht="15.75" customHeight="1">
      <c r="A23" s="38"/>
      <c r="B23" s="38"/>
      <c r="C23" s="194"/>
      <c r="D23" s="472">
        <v>2</v>
      </c>
      <c r="E23" s="483"/>
      <c r="F23" s="214"/>
      <c r="G23" s="214"/>
      <c r="H23" s="214"/>
      <c r="I23" s="214"/>
      <c r="J23" s="484"/>
      <c r="K23" s="38"/>
      <c r="L23" s="38"/>
      <c r="M23" s="38"/>
      <c r="N23" s="38"/>
      <c r="O23" s="38"/>
    </row>
    <row r="24" spans="1:15" ht="15.75" customHeight="1">
      <c r="A24" s="38"/>
      <c r="B24" s="38"/>
      <c r="C24" s="194"/>
      <c r="D24" s="472">
        <v>3</v>
      </c>
      <c r="E24" s="483"/>
      <c r="F24" s="214"/>
      <c r="G24" s="214"/>
      <c r="H24" s="214"/>
      <c r="I24" s="214"/>
      <c r="J24" s="484"/>
      <c r="K24" s="38"/>
      <c r="L24" s="38"/>
      <c r="M24" s="38"/>
      <c r="N24" s="38"/>
      <c r="O24" s="38"/>
    </row>
    <row r="25" spans="1:15" ht="15.75" customHeight="1">
      <c r="A25" s="38"/>
      <c r="B25" s="38"/>
      <c r="C25" s="194"/>
      <c r="D25" s="472">
        <v>4</v>
      </c>
      <c r="E25" s="483"/>
      <c r="F25" s="214"/>
      <c r="G25" s="214"/>
      <c r="H25" s="214"/>
      <c r="I25" s="214"/>
      <c r="J25" s="484"/>
      <c r="K25" s="38"/>
      <c r="L25" s="38"/>
      <c r="M25" s="38"/>
      <c r="N25" s="38"/>
      <c r="O25" s="38"/>
    </row>
    <row r="26" spans="1:15" ht="15.75" customHeight="1">
      <c r="A26" s="38"/>
      <c r="B26" s="38"/>
      <c r="C26" s="194"/>
      <c r="D26" s="472">
        <v>5</v>
      </c>
      <c r="E26" s="483"/>
      <c r="F26" s="214"/>
      <c r="G26" s="214"/>
      <c r="H26" s="214"/>
      <c r="I26" s="214"/>
      <c r="J26" s="484"/>
      <c r="K26" s="38"/>
      <c r="L26" s="38"/>
      <c r="M26" s="38"/>
      <c r="N26" s="38"/>
      <c r="O26" s="38"/>
    </row>
    <row r="27" spans="1:15" ht="15.75" customHeight="1">
      <c r="A27" s="38"/>
      <c r="B27" s="38"/>
      <c r="C27" s="194"/>
      <c r="D27" s="472">
        <v>6</v>
      </c>
      <c r="E27" s="483"/>
      <c r="F27" s="214"/>
      <c r="G27" s="214"/>
      <c r="H27" s="214"/>
      <c r="I27" s="214"/>
      <c r="J27" s="484"/>
      <c r="K27" s="38"/>
      <c r="L27" s="38"/>
      <c r="M27" s="38"/>
      <c r="N27" s="38"/>
      <c r="O27" s="38"/>
    </row>
    <row r="28" spans="1:15" ht="15.75" customHeight="1">
      <c r="A28" s="38"/>
      <c r="B28" s="38"/>
      <c r="C28" s="194"/>
      <c r="D28" s="472">
        <v>7</v>
      </c>
      <c r="E28" s="483"/>
      <c r="F28" s="214"/>
      <c r="G28" s="214"/>
      <c r="H28" s="214"/>
      <c r="I28" s="214"/>
      <c r="J28" s="484"/>
      <c r="K28" s="38"/>
      <c r="L28" s="38"/>
      <c r="M28" s="38"/>
      <c r="N28" s="38"/>
      <c r="O28" s="38"/>
    </row>
    <row r="29" spans="1:15" ht="15.75" customHeight="1">
      <c r="A29" s="38"/>
      <c r="B29" s="38"/>
      <c r="C29" s="194"/>
      <c r="D29" s="472">
        <v>8</v>
      </c>
      <c r="E29" s="483"/>
      <c r="F29" s="214"/>
      <c r="G29" s="214"/>
      <c r="H29" s="214"/>
      <c r="I29" s="214"/>
      <c r="J29" s="484"/>
      <c r="K29" s="38"/>
      <c r="L29" s="38"/>
      <c r="M29" s="38"/>
      <c r="N29" s="38"/>
      <c r="O29" s="38"/>
    </row>
    <row r="30" spans="1:15" ht="15.75" customHeight="1">
      <c r="A30" s="38"/>
      <c r="B30" s="38"/>
      <c r="C30" s="194"/>
      <c r="D30" s="472">
        <v>9</v>
      </c>
      <c r="E30" s="483"/>
      <c r="F30" s="214"/>
      <c r="G30" s="214"/>
      <c r="H30" s="214"/>
      <c r="I30" s="214"/>
      <c r="J30" s="484"/>
      <c r="K30" s="38"/>
      <c r="L30" s="38"/>
      <c r="M30" s="38"/>
      <c r="N30" s="38"/>
      <c r="O30" s="38"/>
    </row>
    <row r="31" spans="1:15" ht="15.75" customHeight="1">
      <c r="A31" s="38"/>
      <c r="B31" s="38"/>
      <c r="C31" s="194"/>
      <c r="D31" s="472">
        <v>10</v>
      </c>
      <c r="E31" s="483"/>
      <c r="F31" s="214"/>
      <c r="G31" s="214"/>
      <c r="H31" s="214"/>
      <c r="I31" s="214"/>
      <c r="J31" s="484"/>
      <c r="K31" s="38"/>
      <c r="L31" s="38"/>
      <c r="M31" s="38"/>
      <c r="N31" s="38"/>
      <c r="O31" s="38"/>
    </row>
    <row r="32" spans="1:15" ht="15.75" customHeight="1">
      <c r="A32" s="38"/>
      <c r="B32" s="38"/>
      <c r="C32" s="194"/>
      <c r="D32" s="472">
        <v>11</v>
      </c>
      <c r="E32" s="483"/>
      <c r="F32" s="214"/>
      <c r="G32" s="214"/>
      <c r="H32" s="214"/>
      <c r="I32" s="214"/>
      <c r="J32" s="484"/>
      <c r="K32" s="38"/>
      <c r="L32" s="38"/>
      <c r="M32" s="38"/>
      <c r="N32" s="38"/>
      <c r="O32" s="38"/>
    </row>
    <row r="33" spans="1:15" ht="15.75" customHeight="1">
      <c r="A33" s="38"/>
      <c r="B33" s="38"/>
      <c r="C33" s="194"/>
      <c r="D33" s="472">
        <v>12</v>
      </c>
      <c r="E33" s="483"/>
      <c r="F33" s="214"/>
      <c r="G33" s="214"/>
      <c r="H33" s="214"/>
      <c r="I33" s="214"/>
      <c r="J33" s="484"/>
      <c r="K33" s="38"/>
      <c r="L33" s="38"/>
      <c r="M33" s="38"/>
      <c r="N33" s="38"/>
      <c r="O33" s="38"/>
    </row>
    <row r="34" spans="1:15" ht="15.75" customHeight="1">
      <c r="A34" s="38"/>
      <c r="B34" s="38"/>
      <c r="C34" s="194"/>
      <c r="D34" s="472">
        <v>13</v>
      </c>
      <c r="E34" s="483"/>
      <c r="F34" s="214"/>
      <c r="G34" s="214"/>
      <c r="H34" s="214"/>
      <c r="I34" s="214"/>
      <c r="J34" s="484"/>
      <c r="K34" s="38"/>
      <c r="L34" s="38"/>
      <c r="M34" s="38"/>
      <c r="N34" s="38"/>
      <c r="O34" s="38"/>
    </row>
    <row r="35" spans="1:15" ht="15.75" customHeight="1">
      <c r="A35" s="38"/>
      <c r="B35" s="38"/>
      <c r="C35" s="194"/>
      <c r="D35" s="472">
        <v>14</v>
      </c>
      <c r="E35" s="483"/>
      <c r="F35" s="214"/>
      <c r="G35" s="214"/>
      <c r="H35" s="214"/>
      <c r="I35" s="214"/>
      <c r="J35" s="484"/>
      <c r="K35" s="38"/>
      <c r="L35" s="38"/>
      <c r="M35" s="38"/>
      <c r="N35" s="38"/>
      <c r="O35" s="38"/>
    </row>
    <row r="36" spans="1:15" ht="15.75" customHeight="1">
      <c r="A36" s="38"/>
      <c r="B36" s="38"/>
      <c r="C36" s="194"/>
      <c r="D36" s="472">
        <v>15</v>
      </c>
      <c r="E36" s="483"/>
      <c r="F36" s="214"/>
      <c r="G36" s="214"/>
      <c r="H36" s="214"/>
      <c r="I36" s="214"/>
      <c r="J36" s="484"/>
      <c r="K36" s="38"/>
      <c r="L36" s="38"/>
      <c r="M36" s="38"/>
      <c r="N36" s="38"/>
      <c r="O36" s="38"/>
    </row>
    <row r="37" spans="1:15" ht="15.75" customHeight="1">
      <c r="A37" s="38"/>
      <c r="B37" s="38"/>
      <c r="C37" s="194"/>
      <c r="D37" s="472">
        <v>16</v>
      </c>
      <c r="E37" s="483"/>
      <c r="F37" s="214"/>
      <c r="G37" s="214"/>
      <c r="H37" s="214"/>
      <c r="I37" s="214"/>
      <c r="J37" s="484"/>
      <c r="K37" s="38"/>
      <c r="L37" s="38"/>
      <c r="M37" s="38"/>
      <c r="N37" s="38"/>
      <c r="O37" s="38"/>
    </row>
    <row r="38" spans="1:15" ht="15.75" customHeight="1">
      <c r="A38" s="38"/>
      <c r="B38" s="38"/>
      <c r="C38" s="194"/>
      <c r="D38" s="472">
        <v>17</v>
      </c>
      <c r="E38" s="483"/>
      <c r="F38" s="214"/>
      <c r="G38" s="214"/>
      <c r="H38" s="214"/>
      <c r="I38" s="214"/>
      <c r="J38" s="484"/>
      <c r="K38" s="38"/>
      <c r="L38" s="38"/>
      <c r="M38" s="38"/>
      <c r="N38" s="38"/>
      <c r="O38" s="38"/>
    </row>
    <row r="39" spans="1:15" ht="15.75" customHeight="1">
      <c r="A39" s="38"/>
      <c r="B39" s="38"/>
      <c r="C39" s="194"/>
      <c r="D39" s="472">
        <v>18</v>
      </c>
      <c r="E39" s="483"/>
      <c r="F39" s="214"/>
      <c r="G39" s="214"/>
      <c r="H39" s="214"/>
      <c r="I39" s="214"/>
      <c r="J39" s="484"/>
      <c r="K39" s="38"/>
      <c r="L39" s="38"/>
      <c r="M39" s="38"/>
      <c r="N39" s="38"/>
      <c r="O39" s="38"/>
    </row>
    <row r="40" spans="1:15" ht="15.75" customHeight="1">
      <c r="A40" s="38"/>
      <c r="B40" s="38"/>
      <c r="C40" s="194"/>
      <c r="D40" s="472">
        <v>19</v>
      </c>
      <c r="E40" s="483"/>
      <c r="F40" s="214"/>
      <c r="G40" s="214"/>
      <c r="H40" s="214"/>
      <c r="I40" s="214"/>
      <c r="J40" s="484"/>
      <c r="K40" s="38"/>
      <c r="L40" s="38"/>
      <c r="M40" s="38"/>
      <c r="N40" s="38"/>
      <c r="O40" s="38"/>
    </row>
    <row r="41" spans="1:15" ht="15.75" customHeight="1">
      <c r="A41" s="38"/>
      <c r="B41" s="38"/>
      <c r="C41" s="194"/>
      <c r="D41" s="472">
        <v>20</v>
      </c>
      <c r="E41" s="483"/>
      <c r="F41" s="214"/>
      <c r="G41" s="214"/>
      <c r="H41" s="214"/>
      <c r="I41" s="214"/>
      <c r="J41" s="484"/>
      <c r="K41" s="38"/>
      <c r="L41" s="38"/>
      <c r="M41" s="38"/>
      <c r="N41" s="38"/>
      <c r="O41" s="38"/>
    </row>
    <row r="42" spans="1:15" ht="15.75" customHeight="1">
      <c r="A42" s="38"/>
      <c r="B42" s="38"/>
      <c r="C42" s="194"/>
      <c r="D42" s="472">
        <v>21</v>
      </c>
      <c r="E42" s="483"/>
      <c r="F42" s="214"/>
      <c r="G42" s="214"/>
      <c r="H42" s="214"/>
      <c r="I42" s="214"/>
      <c r="J42" s="484"/>
      <c r="K42" s="38"/>
      <c r="L42" s="38"/>
      <c r="M42" s="38"/>
      <c r="N42" s="38"/>
      <c r="O42" s="38"/>
    </row>
    <row r="43" spans="1:15" ht="15.75" customHeight="1">
      <c r="A43" s="38"/>
      <c r="B43" s="38"/>
      <c r="C43" s="194"/>
      <c r="D43" s="472">
        <v>22</v>
      </c>
      <c r="E43" s="483"/>
      <c r="F43" s="214"/>
      <c r="G43" s="214"/>
      <c r="H43" s="214"/>
      <c r="I43" s="214"/>
      <c r="J43" s="484"/>
      <c r="K43" s="38"/>
      <c r="L43" s="38"/>
      <c r="M43" s="38"/>
      <c r="N43" s="38"/>
      <c r="O43" s="38"/>
    </row>
    <row r="44" spans="1:15" ht="15.75" customHeight="1">
      <c r="A44" s="38"/>
      <c r="B44" s="38"/>
      <c r="C44" s="194"/>
      <c r="D44" s="472">
        <v>23</v>
      </c>
      <c r="E44" s="483"/>
      <c r="F44" s="214"/>
      <c r="G44" s="214"/>
      <c r="H44" s="214"/>
      <c r="I44" s="214"/>
      <c r="J44" s="484"/>
      <c r="K44" s="38"/>
      <c r="L44" s="38"/>
      <c r="M44" s="38"/>
      <c r="N44" s="38"/>
      <c r="O44" s="38"/>
    </row>
    <row r="45" spans="1:15" ht="15.75" customHeight="1">
      <c r="A45" s="38"/>
      <c r="B45" s="38"/>
      <c r="C45" s="194"/>
      <c r="D45" s="472">
        <v>24</v>
      </c>
      <c r="E45" s="483"/>
      <c r="F45" s="214"/>
      <c r="G45" s="214"/>
      <c r="H45" s="214"/>
      <c r="I45" s="214"/>
      <c r="J45" s="484"/>
      <c r="K45" s="38"/>
      <c r="L45" s="38"/>
      <c r="M45" s="38"/>
      <c r="N45" s="38"/>
      <c r="O45" s="38"/>
    </row>
    <row r="46" spans="1:15" ht="15.75" customHeight="1">
      <c r="A46" s="38"/>
      <c r="B46" s="38"/>
      <c r="C46" s="194"/>
      <c r="D46" s="472">
        <v>25</v>
      </c>
      <c r="E46" s="483"/>
      <c r="F46" s="214"/>
      <c r="G46" s="214"/>
      <c r="H46" s="214"/>
      <c r="I46" s="214"/>
      <c r="J46" s="484"/>
      <c r="K46" s="38"/>
      <c r="L46" s="38"/>
      <c r="M46" s="38"/>
      <c r="N46" s="38"/>
      <c r="O46" s="38"/>
    </row>
    <row r="47" spans="1:15" ht="15.75" customHeight="1">
      <c r="A47" s="38"/>
      <c r="B47" s="38"/>
      <c r="C47" s="194"/>
      <c r="D47" s="472">
        <v>26</v>
      </c>
      <c r="E47" s="483"/>
      <c r="F47" s="214"/>
      <c r="G47" s="214"/>
      <c r="H47" s="214"/>
      <c r="I47" s="214"/>
      <c r="J47" s="484"/>
      <c r="K47" s="38"/>
      <c r="L47" s="38"/>
      <c r="M47" s="38"/>
      <c r="N47" s="38"/>
      <c r="O47" s="38"/>
    </row>
    <row r="48" spans="1:15" ht="15.75" customHeight="1">
      <c r="A48" s="38"/>
      <c r="B48" s="38"/>
      <c r="C48" s="194"/>
      <c r="D48" s="472">
        <v>27</v>
      </c>
      <c r="E48" s="489"/>
      <c r="F48" s="215"/>
      <c r="G48" s="215"/>
      <c r="H48" s="215"/>
      <c r="I48" s="215"/>
      <c r="J48" s="490"/>
      <c r="K48" s="38"/>
      <c r="L48" s="38"/>
      <c r="M48" s="38"/>
      <c r="N48" s="38"/>
      <c r="O48" s="38"/>
    </row>
    <row r="49" spans="1:15" ht="15.75" customHeight="1">
      <c r="A49" s="181"/>
      <c r="B49" s="181"/>
      <c r="C49" s="194"/>
      <c r="D49" s="472">
        <v>28</v>
      </c>
      <c r="E49" s="483"/>
      <c r="F49" s="214"/>
      <c r="G49" s="214"/>
      <c r="H49" s="214"/>
      <c r="I49" s="214"/>
      <c r="J49" s="484"/>
      <c r="K49" s="38"/>
      <c r="L49" s="38"/>
      <c r="M49" s="38"/>
      <c r="N49" s="38"/>
      <c r="O49" s="38"/>
    </row>
    <row r="50" spans="1:15" ht="15.75" customHeight="1">
      <c r="A50" s="181"/>
      <c r="B50" s="181"/>
      <c r="C50" s="194"/>
      <c r="D50" s="472">
        <v>29</v>
      </c>
      <c r="E50" s="483"/>
      <c r="F50" s="214"/>
      <c r="G50" s="214"/>
      <c r="H50" s="214"/>
      <c r="I50" s="214"/>
      <c r="J50" s="484"/>
      <c r="K50" s="181"/>
      <c r="L50" s="38"/>
      <c r="M50" s="38"/>
      <c r="N50" s="38"/>
      <c r="O50" s="38"/>
    </row>
    <row r="51" spans="1:15" ht="15.75" customHeight="1" thickBot="1">
      <c r="A51" s="181"/>
      <c r="B51" s="181"/>
      <c r="C51" s="194"/>
      <c r="D51" s="473">
        <v>30</v>
      </c>
      <c r="E51" s="483"/>
      <c r="F51" s="214"/>
      <c r="G51" s="214"/>
      <c r="H51" s="214"/>
      <c r="I51" s="214"/>
      <c r="J51" s="484"/>
      <c r="K51" s="181"/>
      <c r="L51" s="38"/>
      <c r="M51" s="38"/>
      <c r="N51" s="38"/>
      <c r="O51" s="38"/>
    </row>
    <row r="52" spans="1:15" ht="15.75" customHeight="1">
      <c r="A52" s="181"/>
      <c r="B52" s="181"/>
      <c r="C52" s="181"/>
      <c r="D52" s="474">
        <v>31</v>
      </c>
      <c r="E52" s="483"/>
      <c r="F52" s="214"/>
      <c r="G52" s="214"/>
      <c r="H52" s="214"/>
      <c r="I52" s="214"/>
      <c r="J52" s="484"/>
      <c r="K52" s="181"/>
      <c r="L52" s="181"/>
      <c r="M52" s="38"/>
      <c r="N52" s="38"/>
      <c r="O52" s="38"/>
    </row>
    <row r="53" spans="1:15" ht="15.75" customHeight="1">
      <c r="A53" s="181"/>
      <c r="B53" s="181"/>
      <c r="C53" s="181"/>
      <c r="D53" s="472">
        <v>32</v>
      </c>
      <c r="E53" s="483"/>
      <c r="F53" s="214"/>
      <c r="G53" s="214"/>
      <c r="H53" s="214"/>
      <c r="I53" s="214"/>
      <c r="J53" s="484"/>
      <c r="K53" s="181"/>
      <c r="L53" s="181"/>
      <c r="M53" s="38"/>
      <c r="N53" s="38"/>
      <c r="O53" s="38"/>
    </row>
    <row r="54" spans="1:15" ht="15.75" customHeight="1">
      <c r="A54" s="181"/>
      <c r="B54" s="181"/>
      <c r="C54" s="181"/>
      <c r="D54" s="472">
        <v>33</v>
      </c>
      <c r="E54" s="483"/>
      <c r="F54" s="214"/>
      <c r="G54" s="214"/>
      <c r="H54" s="214"/>
      <c r="I54" s="214"/>
      <c r="J54" s="484"/>
      <c r="K54" s="181"/>
      <c r="L54" s="38"/>
      <c r="M54" s="38"/>
      <c r="N54" s="38"/>
      <c r="O54" s="38"/>
    </row>
    <row r="55" spans="1:15" ht="15.75" customHeight="1">
      <c r="A55" s="38"/>
      <c r="B55" s="38"/>
      <c r="C55" s="38"/>
      <c r="D55" s="472">
        <v>34</v>
      </c>
      <c r="E55" s="487"/>
      <c r="F55" s="213"/>
      <c r="G55" s="213"/>
      <c r="H55" s="213"/>
      <c r="I55" s="213"/>
      <c r="J55" s="488"/>
      <c r="K55" s="38"/>
      <c r="L55" s="38"/>
      <c r="M55" s="38"/>
      <c r="N55" s="38"/>
      <c r="O55" s="38"/>
    </row>
    <row r="56" spans="1:15" ht="15.75" customHeight="1">
      <c r="A56" s="38"/>
      <c r="B56" s="38"/>
      <c r="C56" s="38"/>
      <c r="D56" s="472">
        <v>35</v>
      </c>
      <c r="E56" s="483"/>
      <c r="F56" s="214"/>
      <c r="G56" s="214"/>
      <c r="H56" s="214"/>
      <c r="I56" s="214"/>
      <c r="J56" s="484"/>
      <c r="K56" s="38"/>
      <c r="L56" s="38"/>
      <c r="M56" s="38"/>
      <c r="N56" s="38"/>
      <c r="O56" s="38"/>
    </row>
    <row r="57" spans="1:15" ht="15.75" customHeight="1">
      <c r="A57" s="38"/>
      <c r="B57" s="38"/>
      <c r="C57" s="38"/>
      <c r="D57" s="472">
        <v>36</v>
      </c>
      <c r="E57" s="483"/>
      <c r="F57" s="214"/>
      <c r="G57" s="214"/>
      <c r="H57" s="214"/>
      <c r="I57" s="214"/>
      <c r="J57" s="484"/>
      <c r="K57" s="38"/>
      <c r="L57" s="38"/>
      <c r="M57" s="38"/>
      <c r="N57" s="38"/>
      <c r="O57" s="38"/>
    </row>
    <row r="58" spans="1:15" ht="15.75" customHeight="1">
      <c r="A58" s="38"/>
      <c r="B58" s="38"/>
      <c r="C58" s="38"/>
      <c r="D58" s="472">
        <v>37</v>
      </c>
      <c r="E58" s="483"/>
      <c r="F58" s="214"/>
      <c r="G58" s="214"/>
      <c r="H58" s="214"/>
      <c r="I58" s="214"/>
      <c r="J58" s="484"/>
      <c r="K58" s="38"/>
      <c r="L58" s="38"/>
      <c r="M58" s="38"/>
      <c r="N58" s="38"/>
      <c r="O58" s="38"/>
    </row>
    <row r="59" spans="1:15" ht="15.75" customHeight="1">
      <c r="A59" s="38"/>
      <c r="B59" s="38"/>
      <c r="C59" s="38"/>
      <c r="D59" s="472">
        <v>38</v>
      </c>
      <c r="E59" s="483"/>
      <c r="F59" s="214"/>
      <c r="G59" s="214"/>
      <c r="H59" s="214"/>
      <c r="I59" s="214"/>
      <c r="J59" s="484"/>
      <c r="K59" s="38"/>
      <c r="L59" s="38"/>
      <c r="M59" s="38"/>
      <c r="N59" s="38"/>
      <c r="O59" s="38"/>
    </row>
    <row r="60" spans="1:15" ht="15.75" customHeight="1">
      <c r="A60" s="38"/>
      <c r="B60" s="38"/>
      <c r="C60" s="38"/>
      <c r="D60" s="472">
        <v>39</v>
      </c>
      <c r="E60" s="483"/>
      <c r="F60" s="214"/>
      <c r="G60" s="214"/>
      <c r="H60" s="214"/>
      <c r="I60" s="214"/>
      <c r="J60" s="484"/>
      <c r="K60" s="38"/>
      <c r="L60" s="38"/>
      <c r="M60" s="38"/>
      <c r="N60" s="38"/>
      <c r="O60" s="38"/>
    </row>
    <row r="61" spans="1:15" ht="15.75" customHeight="1">
      <c r="A61" s="38"/>
      <c r="B61" s="38"/>
      <c r="C61" s="38"/>
      <c r="D61" s="472">
        <v>40</v>
      </c>
      <c r="E61" s="483"/>
      <c r="F61" s="214"/>
      <c r="G61" s="214"/>
      <c r="H61" s="214"/>
      <c r="I61" s="214"/>
      <c r="J61" s="484"/>
      <c r="K61" s="38"/>
      <c r="L61" s="38"/>
      <c r="M61" s="38"/>
      <c r="N61" s="38"/>
      <c r="O61" s="38"/>
    </row>
    <row r="62" spans="1:15" ht="15.75" customHeight="1">
      <c r="A62" s="38"/>
      <c r="B62" s="38"/>
      <c r="C62" s="38"/>
      <c r="D62" s="472">
        <v>41</v>
      </c>
      <c r="E62" s="483"/>
      <c r="F62" s="214"/>
      <c r="G62" s="214"/>
      <c r="H62" s="214"/>
      <c r="I62" s="214"/>
      <c r="J62" s="484"/>
      <c r="K62" s="38"/>
      <c r="L62" s="38"/>
      <c r="M62" s="38"/>
      <c r="N62" s="38"/>
      <c r="O62" s="38"/>
    </row>
    <row r="63" spans="1:15" ht="15.75" customHeight="1">
      <c r="A63" s="38"/>
      <c r="B63" s="38"/>
      <c r="C63" s="38"/>
      <c r="D63" s="472">
        <v>42</v>
      </c>
      <c r="E63" s="483"/>
      <c r="F63" s="214"/>
      <c r="G63" s="214"/>
      <c r="H63" s="214"/>
      <c r="I63" s="214"/>
      <c r="J63" s="484"/>
      <c r="K63" s="38"/>
      <c r="L63" s="38"/>
      <c r="M63" s="38"/>
      <c r="N63" s="38"/>
      <c r="O63" s="38"/>
    </row>
    <row r="64" spans="1:15" ht="15.75" customHeight="1">
      <c r="A64" s="38"/>
      <c r="B64" s="38"/>
      <c r="C64" s="38"/>
      <c r="D64" s="472">
        <v>43</v>
      </c>
      <c r="E64" s="483"/>
      <c r="F64" s="214"/>
      <c r="G64" s="214"/>
      <c r="H64" s="214"/>
      <c r="I64" s="214"/>
      <c r="J64" s="484"/>
      <c r="K64" s="38"/>
      <c r="L64" s="38"/>
      <c r="M64" s="38"/>
      <c r="N64" s="38"/>
      <c r="O64" s="38"/>
    </row>
    <row r="65" spans="1:15" ht="15.75" customHeight="1">
      <c r="A65" s="38"/>
      <c r="B65" s="38"/>
      <c r="C65" s="38"/>
      <c r="D65" s="472">
        <v>44</v>
      </c>
      <c r="E65" s="483"/>
      <c r="F65" s="214"/>
      <c r="G65" s="214"/>
      <c r="H65" s="214"/>
      <c r="I65" s="214"/>
      <c r="J65" s="484"/>
      <c r="K65" s="38"/>
      <c r="L65" s="38"/>
      <c r="M65" s="38"/>
      <c r="N65" s="38"/>
      <c r="O65" s="38"/>
    </row>
    <row r="66" spans="1:15" ht="15.75" customHeight="1">
      <c r="A66" s="38"/>
      <c r="B66" s="38"/>
      <c r="C66" s="38"/>
      <c r="D66" s="472">
        <v>45</v>
      </c>
      <c r="E66" s="483"/>
      <c r="F66" s="214"/>
      <c r="G66" s="214"/>
      <c r="H66" s="214"/>
      <c r="I66" s="214"/>
      <c r="J66" s="484"/>
      <c r="K66" s="38"/>
      <c r="L66" s="38"/>
      <c r="M66" s="38"/>
      <c r="N66" s="38"/>
      <c r="O66" s="38"/>
    </row>
    <row r="67" spans="1:15" ht="15.75" customHeight="1">
      <c r="A67" s="38"/>
      <c r="B67" s="38"/>
      <c r="C67" s="38"/>
      <c r="D67" s="472">
        <v>46</v>
      </c>
      <c r="E67" s="483"/>
      <c r="F67" s="214"/>
      <c r="G67" s="214"/>
      <c r="H67" s="214"/>
      <c r="I67" s="214"/>
      <c r="J67" s="484"/>
      <c r="K67" s="38"/>
      <c r="L67" s="38"/>
      <c r="M67" s="38"/>
      <c r="N67" s="38"/>
      <c r="O67" s="38"/>
    </row>
    <row r="68" spans="1:15" ht="15.75" customHeight="1">
      <c r="A68" s="38"/>
      <c r="B68" s="38"/>
      <c r="C68" s="38"/>
      <c r="D68" s="472">
        <v>47</v>
      </c>
      <c r="E68" s="483"/>
      <c r="F68" s="214"/>
      <c r="G68" s="214"/>
      <c r="H68" s="214"/>
      <c r="I68" s="214"/>
      <c r="J68" s="484"/>
      <c r="K68" s="38"/>
      <c r="L68" s="38"/>
      <c r="M68" s="38"/>
      <c r="N68" s="38"/>
      <c r="O68" s="38"/>
    </row>
    <row r="69" spans="1:15" ht="15.75" customHeight="1">
      <c r="A69" s="38"/>
      <c r="B69" s="38"/>
      <c r="C69" s="38"/>
      <c r="D69" s="472">
        <v>48</v>
      </c>
      <c r="E69" s="483"/>
      <c r="F69" s="214"/>
      <c r="G69" s="214"/>
      <c r="H69" s="214"/>
      <c r="I69" s="214"/>
      <c r="J69" s="484"/>
      <c r="K69" s="38"/>
      <c r="L69" s="38"/>
      <c r="M69" s="38"/>
      <c r="N69" s="38"/>
      <c r="O69" s="38"/>
    </row>
    <row r="70" spans="1:15" ht="15.75" customHeight="1">
      <c r="A70" s="38"/>
      <c r="B70" s="38"/>
      <c r="C70" s="38"/>
      <c r="D70" s="472">
        <v>49</v>
      </c>
      <c r="E70" s="483"/>
      <c r="F70" s="214"/>
      <c r="G70" s="214"/>
      <c r="H70" s="214"/>
      <c r="I70" s="214"/>
      <c r="J70" s="484"/>
      <c r="K70" s="38"/>
      <c r="L70" s="38"/>
      <c r="M70" s="38"/>
      <c r="N70" s="38"/>
      <c r="O70" s="38"/>
    </row>
    <row r="71" spans="1:15" ht="15.75" customHeight="1" thickBot="1">
      <c r="A71" s="38"/>
      <c r="B71" s="38"/>
      <c r="C71" s="38"/>
      <c r="D71" s="473">
        <v>50</v>
      </c>
      <c r="E71" s="491"/>
      <c r="F71" s="492"/>
      <c r="G71" s="492"/>
      <c r="H71" s="492"/>
      <c r="I71" s="492"/>
      <c r="J71" s="493"/>
      <c r="K71" s="38"/>
      <c r="L71" s="38"/>
      <c r="M71" s="38"/>
      <c r="N71" s="38"/>
      <c r="O71" s="38"/>
    </row>
    <row r="72" spans="1:15" ht="21.95" customHeight="1">
      <c r="A72" s="38"/>
      <c r="B72" s="38"/>
      <c r="C72" s="38"/>
      <c r="D72" s="195" t="s">
        <v>81</v>
      </c>
      <c r="E72" s="642" t="e">
        <f t="shared" ref="E72:J72" si="0">AVERAGE(E22:E71)</f>
        <v>#DIV/0!</v>
      </c>
      <c r="F72" s="478" t="e">
        <f t="shared" si="0"/>
        <v>#DIV/0!</v>
      </c>
      <c r="G72" s="478" t="e">
        <f t="shared" si="0"/>
        <v>#DIV/0!</v>
      </c>
      <c r="H72" s="478" t="e">
        <f t="shared" si="0"/>
        <v>#DIV/0!</v>
      </c>
      <c r="I72" s="478" t="e">
        <f t="shared" si="0"/>
        <v>#DIV/0!</v>
      </c>
      <c r="J72" s="479" t="e">
        <f t="shared" si="0"/>
        <v>#DIV/0!</v>
      </c>
      <c r="K72" s="38"/>
      <c r="L72" s="38"/>
      <c r="M72" s="38"/>
      <c r="N72" s="38"/>
      <c r="O72" s="38"/>
    </row>
    <row r="73" spans="1:15" ht="21.95" customHeight="1">
      <c r="A73" s="38"/>
      <c r="B73" s="38"/>
      <c r="C73" s="38"/>
      <c r="D73" s="196" t="s">
        <v>82</v>
      </c>
      <c r="E73" s="643" t="e">
        <f t="shared" ref="E73:J73" si="1">STDEVA(E22:E71)</f>
        <v>#DIV/0!</v>
      </c>
      <c r="F73" s="219" t="e">
        <f t="shared" si="1"/>
        <v>#DIV/0!</v>
      </c>
      <c r="G73" s="219" t="e">
        <f t="shared" si="1"/>
        <v>#DIV/0!</v>
      </c>
      <c r="H73" s="219" t="e">
        <f t="shared" si="1"/>
        <v>#DIV/0!</v>
      </c>
      <c r="I73" s="219" t="e">
        <f t="shared" si="1"/>
        <v>#DIV/0!</v>
      </c>
      <c r="J73" s="220" t="e">
        <f t="shared" si="1"/>
        <v>#DIV/0!</v>
      </c>
      <c r="K73" s="38"/>
      <c r="L73" s="38"/>
      <c r="M73" s="38"/>
      <c r="N73" s="38"/>
      <c r="O73" s="38"/>
    </row>
    <row r="74" spans="1:15" ht="21.95" customHeight="1">
      <c r="A74" s="38"/>
      <c r="B74" s="38"/>
      <c r="C74" s="38"/>
      <c r="D74" s="197" t="s">
        <v>83</v>
      </c>
      <c r="E74" s="221" t="e">
        <f t="shared" ref="E74:J74" si="2">(E19-E20)/(6*E73)</f>
        <v>#DIV/0!</v>
      </c>
      <c r="F74" s="222" t="e">
        <f t="shared" si="2"/>
        <v>#DIV/0!</v>
      </c>
      <c r="G74" s="222" t="e">
        <f t="shared" si="2"/>
        <v>#DIV/0!</v>
      </c>
      <c r="H74" s="222" t="e">
        <f t="shared" si="2"/>
        <v>#DIV/0!</v>
      </c>
      <c r="I74" s="222" t="e">
        <f t="shared" si="2"/>
        <v>#DIV/0!</v>
      </c>
      <c r="J74" s="223" t="e">
        <f t="shared" si="2"/>
        <v>#DIV/0!</v>
      </c>
      <c r="K74" s="38"/>
      <c r="L74" s="38"/>
      <c r="M74" s="38"/>
      <c r="N74" s="38"/>
      <c r="O74" s="38"/>
    </row>
    <row r="75" spans="1:15" ht="21.95" customHeight="1" thickBot="1">
      <c r="A75" s="38"/>
      <c r="B75" s="38"/>
      <c r="C75" s="38"/>
      <c r="D75" s="198" t="s">
        <v>84</v>
      </c>
      <c r="E75" s="224" t="e">
        <f t="shared" ref="E75:J75" si="3">MIN((E19-E72)/(3*E73),((E72-E20)/(3*E73)))</f>
        <v>#DIV/0!</v>
      </c>
      <c r="F75" s="224" t="e">
        <f t="shared" si="3"/>
        <v>#DIV/0!</v>
      </c>
      <c r="G75" s="224" t="e">
        <f t="shared" si="3"/>
        <v>#DIV/0!</v>
      </c>
      <c r="H75" s="224" t="e">
        <f t="shared" si="3"/>
        <v>#DIV/0!</v>
      </c>
      <c r="I75" s="224" t="e">
        <f t="shared" si="3"/>
        <v>#DIV/0!</v>
      </c>
      <c r="J75" s="225" t="e">
        <f t="shared" si="3"/>
        <v>#DIV/0!</v>
      </c>
      <c r="K75" s="38"/>
      <c r="L75" s="38"/>
      <c r="M75" s="38"/>
      <c r="N75" s="38"/>
      <c r="O75" s="38"/>
    </row>
    <row r="76" spans="1:15" ht="21.95" customHeight="1">
      <c r="A76" s="38"/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</row>
    <row r="77" spans="1:15" ht="21.75" customHeight="1">
      <c r="A77" s="38"/>
      <c r="B77" s="38"/>
      <c r="C77" s="38"/>
      <c r="D77" s="201" t="s">
        <v>85</v>
      </c>
      <c r="E77" s="199" t="s">
        <v>212</v>
      </c>
      <c r="F77" s="200"/>
      <c r="K77" s="38"/>
      <c r="M77" s="38"/>
      <c r="N77" s="38"/>
      <c r="O77" s="38"/>
    </row>
    <row r="78" spans="1:15" ht="21.75" customHeight="1">
      <c r="A78" s="38"/>
      <c r="B78" s="38"/>
      <c r="C78" s="38"/>
      <c r="D78" s="202" t="s">
        <v>86</v>
      </c>
      <c r="E78" s="200" t="s">
        <v>213</v>
      </c>
      <c r="F78" s="200"/>
      <c r="G78" s="200"/>
      <c r="H78" s="200"/>
      <c r="I78" s="200"/>
      <c r="J78" s="200"/>
      <c r="K78" s="38"/>
      <c r="L78" s="38"/>
      <c r="M78" s="38"/>
      <c r="N78" s="38"/>
      <c r="O78" s="38"/>
    </row>
    <row r="79" spans="1:15" ht="21.75" customHeight="1">
      <c r="A79" s="38"/>
      <c r="B79" s="38"/>
      <c r="C79" s="38"/>
      <c r="D79" s="202" t="s">
        <v>91</v>
      </c>
      <c r="E79" s="64" t="s">
        <v>214</v>
      </c>
      <c r="F79" s="203" t="s">
        <v>323</v>
      </c>
      <c r="G79" s="203"/>
      <c r="H79" s="200"/>
      <c r="I79" s="200"/>
      <c r="J79" s="200"/>
      <c r="K79" s="38"/>
      <c r="L79" s="38"/>
      <c r="M79" s="38"/>
      <c r="N79" s="38"/>
      <c r="O79" s="38"/>
    </row>
    <row r="80" spans="1:15" ht="21.75" customHeight="1">
      <c r="A80" s="38"/>
      <c r="B80" s="38"/>
      <c r="C80" s="38"/>
      <c r="D80" s="201" t="s">
        <v>87</v>
      </c>
      <c r="E80" s="200" t="s">
        <v>215</v>
      </c>
      <c r="F80" s="200"/>
      <c r="G80" s="200"/>
      <c r="H80" s="200"/>
      <c r="I80" s="200"/>
      <c r="J80" s="200"/>
      <c r="K80" s="38"/>
      <c r="L80" s="38"/>
      <c r="M80" s="38"/>
      <c r="N80" s="38"/>
      <c r="O80" s="38"/>
    </row>
    <row r="81" spans="1:15" ht="21.75" customHeight="1">
      <c r="A81" s="38"/>
      <c r="B81" s="38"/>
      <c r="C81" s="38"/>
      <c r="D81" s="201" t="s">
        <v>88</v>
      </c>
      <c r="E81" s="64" t="s">
        <v>324</v>
      </c>
      <c r="G81" s="200"/>
      <c r="H81" s="200"/>
      <c r="I81" s="200"/>
      <c r="J81" s="200"/>
      <c r="K81" s="38"/>
      <c r="L81" s="38"/>
      <c r="M81" s="38"/>
      <c r="N81" s="38"/>
      <c r="O81" s="38"/>
    </row>
    <row r="82" spans="1:15" ht="21.75" customHeight="1">
      <c r="A82" s="38"/>
      <c r="B82" s="38"/>
      <c r="C82" s="38"/>
      <c r="D82" s="201" t="s">
        <v>89</v>
      </c>
      <c r="E82" s="200" t="s">
        <v>325</v>
      </c>
      <c r="F82" s="200"/>
      <c r="G82" s="200"/>
      <c r="H82" s="200"/>
      <c r="I82" s="200"/>
      <c r="J82" s="200"/>
      <c r="K82" s="38"/>
      <c r="L82" s="38"/>
      <c r="M82" s="38"/>
      <c r="N82" s="38"/>
      <c r="O82" s="38"/>
    </row>
    <row r="83" spans="1:15" ht="21.75" customHeight="1">
      <c r="A83" s="38"/>
      <c r="B83" s="38"/>
      <c r="C83" s="38"/>
      <c r="D83" s="201" t="s">
        <v>90</v>
      </c>
      <c r="E83" s="200" t="s">
        <v>326</v>
      </c>
      <c r="F83" s="200"/>
      <c r="G83" s="38"/>
      <c r="H83" s="38"/>
      <c r="I83" s="38"/>
      <c r="J83" s="38"/>
      <c r="K83" s="38"/>
      <c r="L83" s="38"/>
      <c r="M83" s="38"/>
      <c r="N83" s="38"/>
      <c r="O83" s="38"/>
    </row>
    <row r="84" spans="1:15" ht="16.5" customHeight="1">
      <c r="A84" s="38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</row>
    <row r="85" spans="1:15" ht="16.5" customHeight="1">
      <c r="A85" s="38"/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</row>
    <row r="86" spans="1:15" ht="16.5" customHeight="1" thickBo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38"/>
      <c r="O86" s="38"/>
    </row>
    <row r="87" spans="1:15" ht="20.25" customHeight="1">
      <c r="D87" s="269" t="s">
        <v>174</v>
      </c>
      <c r="E87" s="204"/>
      <c r="F87" s="204"/>
      <c r="G87" s="204"/>
      <c r="H87" s="41"/>
      <c r="I87" s="41"/>
      <c r="J87" s="42"/>
      <c r="L87" s="40"/>
      <c r="M87" s="40"/>
      <c r="N87" s="38"/>
      <c r="O87" s="38"/>
    </row>
    <row r="88" spans="1:15" ht="20.25" customHeight="1">
      <c r="D88" s="205" t="s">
        <v>230</v>
      </c>
      <c r="E88" s="43"/>
      <c r="F88" s="43"/>
      <c r="G88" s="43"/>
      <c r="H88" s="40"/>
      <c r="I88" s="40"/>
      <c r="J88" s="52"/>
      <c r="L88" s="40"/>
      <c r="M88" s="40"/>
      <c r="N88" s="38"/>
      <c r="O88" s="38"/>
    </row>
    <row r="89" spans="1:15" ht="20.25" customHeight="1" thickBot="1">
      <c r="D89" s="206" t="s">
        <v>176</v>
      </c>
      <c r="E89" s="207"/>
      <c r="F89" s="207"/>
      <c r="G89" s="207"/>
      <c r="H89" s="82"/>
      <c r="I89" s="82"/>
      <c r="J89" s="83"/>
      <c r="L89" s="40"/>
      <c r="M89" s="40"/>
      <c r="N89" s="38"/>
      <c r="O89" s="38"/>
    </row>
    <row r="90" spans="1:15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38"/>
      <c r="O90" s="38"/>
    </row>
    <row r="91" spans="1:15" ht="15.75" customHeight="1">
      <c r="A91" s="181"/>
      <c r="B91" s="181"/>
      <c r="C91" s="181"/>
      <c r="D91" s="181"/>
      <c r="E91" s="181"/>
      <c r="F91" s="181"/>
      <c r="G91" s="181"/>
      <c r="H91" s="181"/>
      <c r="I91" s="181"/>
      <c r="J91" s="181"/>
      <c r="K91" s="181"/>
      <c r="L91" s="181"/>
      <c r="M91" s="181"/>
      <c r="N91" s="38"/>
      <c r="O91" s="38"/>
    </row>
    <row r="92" spans="1:15" ht="15.75" customHeight="1">
      <c r="A92" s="38"/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</row>
    <row r="93" spans="1:15" ht="15.75" customHeight="1">
      <c r="A93" s="38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</row>
    <row r="94" spans="1:15" ht="15.75" customHeight="1">
      <c r="A94" s="38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</row>
    <row r="95" spans="1:15" ht="15.75" customHeight="1">
      <c r="A95" s="38"/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</row>
    <row r="96" spans="1:15" ht="15.75" customHeight="1">
      <c r="A96" s="38"/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</row>
    <row r="97" spans="1:15" ht="15.75" customHeight="1">
      <c r="A97" s="38"/>
      <c r="B97" s="38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</row>
    <row r="98" spans="1:15" ht="15.75" customHeight="1">
      <c r="A98" s="38"/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</row>
    <row r="99" spans="1:15" ht="15.75" customHeight="1">
      <c r="A99" s="38"/>
      <c r="B99" s="38"/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</row>
    <row r="100" spans="1:15" ht="15.75" customHeight="1">
      <c r="A100" s="38"/>
      <c r="B100" s="38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</row>
    <row r="101" spans="1:15" ht="15.75" customHeight="1">
      <c r="A101" s="38"/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</row>
    <row r="102" spans="1:15" ht="15.75" customHeight="1">
      <c r="A102" s="38"/>
      <c r="B102" s="38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</row>
    <row r="103" spans="1:15" ht="15.75" customHeight="1">
      <c r="A103" s="38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</row>
    <row r="104" spans="1:15" ht="15.75" customHeight="1">
      <c r="A104" s="38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</row>
    <row r="105" spans="1:15" ht="15.75" customHeight="1">
      <c r="A105" s="38"/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</row>
    <row r="106" spans="1:15" ht="15.75" customHeight="1">
      <c r="A106" s="38"/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</row>
    <row r="107" spans="1:15" ht="15.75" customHeight="1">
      <c r="A107" s="38"/>
      <c r="B107" s="38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</row>
    <row r="108" spans="1:15" ht="15.75" customHeight="1">
      <c r="A108" s="38"/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</row>
    <row r="109" spans="1:15" ht="15.75" customHeight="1">
      <c r="A109" s="38"/>
      <c r="B109" s="38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</row>
    <row r="110" spans="1:15" ht="15.75" customHeight="1">
      <c r="A110" s="38"/>
      <c r="B110" s="38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</row>
    <row r="111" spans="1:15" ht="15.75" customHeight="1">
      <c r="A111" s="38"/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</row>
    <row r="112" spans="1:15" ht="15.75" customHeight="1">
      <c r="A112" s="38"/>
      <c r="B112" s="38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</row>
    <row r="113" spans="1:15" ht="15.75" customHeight="1">
      <c r="A113" s="38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</row>
    <row r="114" spans="1:15" ht="15.75" customHeight="1">
      <c r="A114" s="38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</row>
    <row r="115" spans="1:15" ht="15.75" customHeight="1">
      <c r="A115" s="38"/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</row>
    <row r="116" spans="1:15" ht="15.75" customHeight="1">
      <c r="A116" s="38"/>
      <c r="B116" s="38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</row>
    <row r="117" spans="1:15" ht="15.75" customHeight="1">
      <c r="A117" s="38"/>
      <c r="B117" s="38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</row>
    <row r="118" spans="1:15" ht="15.75" customHeight="1">
      <c r="A118" s="38"/>
      <c r="B118" s="38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</row>
    <row r="119" spans="1:15" ht="15.75" customHeight="1">
      <c r="A119" s="38"/>
      <c r="B119" s="38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</row>
    <row r="120" spans="1:15" ht="15.75" customHeight="1">
      <c r="A120" s="38"/>
      <c r="B120" s="38"/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</row>
    <row r="121" spans="1:15" ht="15.75" customHeight="1">
      <c r="A121" s="38"/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</row>
    <row r="122" spans="1:15" ht="15.75" customHeight="1">
      <c r="A122" s="38"/>
      <c r="B122" s="38"/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</row>
    <row r="123" spans="1:15" ht="15.75" customHeight="1">
      <c r="A123" s="38"/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</row>
    <row r="124" spans="1:15" ht="15.75" customHeight="1">
      <c r="A124" s="38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</row>
    <row r="125" spans="1:15" ht="15.75" customHeight="1">
      <c r="A125" s="38"/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</row>
    <row r="126" spans="1:15" ht="15.75" customHeight="1">
      <c r="A126" s="38"/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</row>
    <row r="127" spans="1:15" ht="15.75" customHeight="1">
      <c r="A127" s="38"/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</row>
    <row r="128" spans="1:15" ht="15.75" customHeight="1">
      <c r="A128" s="38"/>
      <c r="B128" s="38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</row>
    <row r="129" spans="1:15" ht="15.75" customHeight="1">
      <c r="A129" s="38"/>
      <c r="B129" s="38"/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</row>
    <row r="130" spans="1:15" ht="15.75" customHeight="1">
      <c r="A130" s="38"/>
      <c r="B130" s="38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</row>
    <row r="131" spans="1:15" ht="15.75" customHeight="1">
      <c r="A131" s="38"/>
      <c r="B131" s="38"/>
      <c r="C131" s="38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</row>
    <row r="132" spans="1:15" ht="15.75" customHeight="1">
      <c r="A132" s="38"/>
      <c r="B132" s="38"/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</row>
    <row r="133" spans="1:15" ht="15.75" customHeight="1">
      <c r="A133" s="38"/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</row>
    <row r="134" spans="1:15" ht="15.6" customHeight="1">
      <c r="A134" s="38"/>
      <c r="B134" s="38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</row>
    <row r="135" spans="1:15" ht="15.6" customHeight="1">
      <c r="A135" s="38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</row>
    <row r="136" spans="1:15" ht="15.6" customHeight="1">
      <c r="A136" s="38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</row>
    <row r="137" spans="1:15" ht="15.6" customHeight="1">
      <c r="A137" s="38"/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</row>
    <row r="138" spans="1:15" ht="15.6" customHeight="1">
      <c r="A138" s="38"/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</row>
    <row r="139" spans="1:15" ht="15.6" customHeight="1">
      <c r="A139" s="38"/>
      <c r="B139" s="38"/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</row>
    <row r="140" spans="1:15" ht="15.6" customHeight="1">
      <c r="A140" s="38"/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</row>
    <row r="141" spans="1:15" ht="17.100000000000001" customHeight="1">
      <c r="A141" s="38"/>
      <c r="B141" s="38"/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</row>
    <row r="142" spans="1:15" ht="17.100000000000001" customHeight="1">
      <c r="A142" s="38"/>
      <c r="B142" s="38"/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</row>
    <row r="143" spans="1:15" ht="17.100000000000001" customHeight="1">
      <c r="A143" s="38"/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</row>
    <row r="144" spans="1:15" ht="17.100000000000001" customHeight="1">
      <c r="A144" s="38"/>
      <c r="B144" s="38"/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</row>
    <row r="145" spans="1:15" ht="17.100000000000001" customHeight="1">
      <c r="A145" s="38"/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</row>
    <row r="146" spans="1:15" ht="17.100000000000001" customHeight="1">
      <c r="A146" s="38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</row>
    <row r="147" spans="1:15" ht="17.100000000000001" customHeight="1">
      <c r="A147" s="38"/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</row>
    <row r="148" spans="1:15" ht="17.100000000000001" customHeight="1">
      <c r="A148" s="38"/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</row>
    <row r="149" spans="1:15" ht="17.100000000000001" customHeight="1">
      <c r="A149" s="38"/>
      <c r="B149" s="38"/>
      <c r="C149" s="38"/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38"/>
    </row>
    <row r="150" spans="1:15" ht="17.100000000000001" customHeight="1">
      <c r="A150" s="38"/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</row>
    <row r="151" spans="1:15" ht="17.100000000000001" customHeight="1">
      <c r="A151" s="38"/>
      <c r="B151" s="38"/>
      <c r="C151" s="38"/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8"/>
      <c r="O151" s="38"/>
    </row>
    <row r="152" spans="1:15" ht="17.100000000000001" customHeight="1">
      <c r="A152" s="38"/>
      <c r="B152" s="38"/>
      <c r="C152" s="38"/>
      <c r="D152" s="38"/>
      <c r="E152" s="38"/>
      <c r="F152" s="38"/>
      <c r="G152" s="38"/>
      <c r="H152" s="38"/>
      <c r="I152" s="38"/>
      <c r="J152" s="38"/>
      <c r="K152" s="38"/>
      <c r="L152" s="38"/>
      <c r="M152" s="38"/>
      <c r="N152" s="38"/>
      <c r="O152" s="38"/>
    </row>
    <row r="153" spans="1:15" ht="17.100000000000001" customHeight="1">
      <c r="A153" s="38"/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</row>
    <row r="154" spans="1:15" ht="17.100000000000001" customHeight="1">
      <c r="A154" s="38"/>
      <c r="B154" s="38"/>
      <c r="C154" s="38"/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8"/>
      <c r="O154" s="38"/>
    </row>
    <row r="155" spans="1:15" ht="17.100000000000001" customHeight="1">
      <c r="A155" s="38"/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</row>
    <row r="156" spans="1:15" ht="17.100000000000001" customHeight="1">
      <c r="A156" s="38"/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</row>
    <row r="157" spans="1:15" ht="17.100000000000001" customHeight="1">
      <c r="A157" s="38"/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</row>
    <row r="158" spans="1:15" ht="17.100000000000001" customHeight="1">
      <c r="A158" s="38"/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</row>
    <row r="159" spans="1:15" ht="17.100000000000001" customHeight="1">
      <c r="A159" s="38"/>
      <c r="B159" s="38"/>
      <c r="C159" s="38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8"/>
      <c r="O159" s="38"/>
    </row>
    <row r="160" spans="1:15" ht="17.100000000000001" customHeight="1">
      <c r="A160" s="38"/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</row>
    <row r="161" spans="1:15" ht="17.100000000000001" customHeight="1">
      <c r="A161" s="38"/>
      <c r="B161" s="38"/>
      <c r="C161" s="38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8"/>
      <c r="O161" s="38"/>
    </row>
    <row r="162" spans="1:15" ht="17.100000000000001" customHeight="1">
      <c r="A162" s="38"/>
      <c r="B162" s="38"/>
      <c r="C162" s="38"/>
      <c r="D162" s="38"/>
      <c r="E162" s="38"/>
      <c r="F162" s="38"/>
      <c r="G162" s="38"/>
      <c r="H162" s="38"/>
      <c r="I162" s="38"/>
      <c r="J162" s="38"/>
      <c r="K162" s="38"/>
      <c r="L162" s="38"/>
      <c r="M162" s="38"/>
      <c r="N162" s="38"/>
      <c r="O162" s="38"/>
    </row>
    <row r="163" spans="1:15" ht="17.100000000000001" customHeight="1">
      <c r="A163" s="38"/>
      <c r="B163" s="38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</row>
    <row r="164" spans="1:15" ht="17.100000000000001" customHeight="1">
      <c r="A164" s="38"/>
      <c r="B164" s="38"/>
      <c r="C164" s="38"/>
      <c r="D164" s="38"/>
      <c r="E164" s="38"/>
      <c r="F164" s="38"/>
      <c r="G164" s="38"/>
      <c r="H164" s="38"/>
      <c r="I164" s="38"/>
      <c r="J164" s="38"/>
      <c r="K164" s="38"/>
      <c r="L164" s="38"/>
      <c r="M164" s="38"/>
      <c r="N164" s="38"/>
      <c r="O164" s="38"/>
    </row>
    <row r="165" spans="1:15" ht="17.100000000000001" customHeight="1">
      <c r="A165" s="38"/>
      <c r="B165" s="38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</row>
    <row r="166" spans="1:15" ht="17.100000000000001" customHeight="1">
      <c r="A166" s="38"/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</row>
    <row r="167" spans="1:15" ht="17.100000000000001" customHeight="1">
      <c r="A167" s="38"/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</row>
    <row r="168" spans="1:15" ht="17.100000000000001" customHeight="1">
      <c r="A168" s="38"/>
      <c r="B168" s="38"/>
      <c r="C168" s="38"/>
      <c r="D168" s="38"/>
      <c r="E168" s="38"/>
      <c r="F168" s="38"/>
      <c r="G168" s="38"/>
      <c r="H168" s="38"/>
      <c r="I168" s="38"/>
      <c r="J168" s="38"/>
      <c r="K168" s="38"/>
      <c r="L168" s="38"/>
      <c r="M168" s="38"/>
      <c r="N168" s="38"/>
      <c r="O168" s="38"/>
    </row>
    <row r="169" spans="1:15" ht="17.100000000000001" customHeight="1">
      <c r="A169" s="38"/>
      <c r="B169" s="38"/>
      <c r="C169" s="38"/>
      <c r="D169" s="38"/>
      <c r="E169" s="38"/>
      <c r="F169" s="38"/>
      <c r="G169" s="38"/>
      <c r="H169" s="38"/>
      <c r="I169" s="38"/>
      <c r="J169" s="38"/>
      <c r="K169" s="38"/>
      <c r="L169" s="38"/>
      <c r="M169" s="38"/>
      <c r="N169" s="38"/>
      <c r="O169" s="38"/>
    </row>
    <row r="170" spans="1:15" ht="17.100000000000001" customHeight="1">
      <c r="A170" s="38"/>
      <c r="B170" s="38"/>
      <c r="C170" s="38"/>
      <c r="D170" s="38"/>
      <c r="E170" s="38"/>
      <c r="F170" s="38"/>
      <c r="G170" s="38"/>
      <c r="H170" s="38"/>
      <c r="I170" s="38"/>
      <c r="J170" s="38"/>
      <c r="K170" s="38"/>
      <c r="L170" s="38"/>
      <c r="M170" s="38"/>
      <c r="N170" s="38"/>
      <c r="O170" s="38"/>
    </row>
    <row r="171" spans="1:15" ht="17.100000000000001" customHeight="1">
      <c r="A171" s="38"/>
      <c r="B171" s="38"/>
      <c r="C171" s="38"/>
      <c r="D171" s="38"/>
      <c r="E171" s="38"/>
      <c r="F171" s="38"/>
      <c r="G171" s="38"/>
      <c r="H171" s="38"/>
      <c r="I171" s="38"/>
      <c r="J171" s="38"/>
      <c r="K171" s="38"/>
      <c r="L171" s="38"/>
      <c r="M171" s="38"/>
      <c r="N171" s="38"/>
      <c r="O171" s="38"/>
    </row>
    <row r="172" spans="1:15" ht="17.100000000000001" customHeight="1">
      <c r="A172" s="38"/>
      <c r="B172" s="38"/>
      <c r="C172" s="38"/>
      <c r="D172" s="38"/>
      <c r="E172" s="38"/>
      <c r="F172" s="38"/>
      <c r="G172" s="38"/>
      <c r="H172" s="38"/>
      <c r="I172" s="38"/>
      <c r="J172" s="38"/>
      <c r="K172" s="38"/>
      <c r="L172" s="38"/>
      <c r="M172" s="38"/>
      <c r="N172" s="38"/>
      <c r="O172" s="38"/>
    </row>
    <row r="173" spans="1:15" ht="17.100000000000001" customHeight="1">
      <c r="A173" s="38"/>
      <c r="B173" s="38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</row>
    <row r="174" spans="1:15" ht="17.100000000000001" customHeight="1">
      <c r="A174" s="38"/>
      <c r="B174" s="38"/>
      <c r="C174" s="38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</row>
    <row r="175" spans="1:15" ht="17.100000000000001" customHeight="1">
      <c r="A175" s="38"/>
      <c r="B175" s="38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</row>
    <row r="176" spans="1:15" ht="17.100000000000001" customHeight="1">
      <c r="A176" s="38"/>
      <c r="B176" s="38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</row>
    <row r="177" spans="1:15" ht="17.100000000000001" customHeight="1">
      <c r="A177" s="38"/>
      <c r="B177" s="38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</row>
    <row r="178" spans="1:15" ht="17.100000000000001" customHeight="1">
      <c r="A178" s="38"/>
      <c r="B178" s="38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</row>
    <row r="179" spans="1:15" ht="17.100000000000001" customHeight="1">
      <c r="A179" s="38"/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</row>
    <row r="180" spans="1:15" ht="17.100000000000001" customHeight="1">
      <c r="A180" s="38"/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</row>
    <row r="181" spans="1:15" ht="17.100000000000001" customHeight="1">
      <c r="A181" s="38"/>
      <c r="B181" s="38"/>
      <c r="C181" s="38"/>
      <c r="D181" s="38"/>
      <c r="E181" s="38"/>
      <c r="F181" s="38"/>
      <c r="G181" s="38"/>
      <c r="H181" s="38"/>
      <c r="I181" s="38"/>
      <c r="J181" s="38"/>
      <c r="K181" s="38"/>
      <c r="L181" s="38"/>
      <c r="M181" s="38"/>
      <c r="N181" s="38"/>
      <c r="O181" s="38"/>
    </row>
    <row r="182" spans="1:15" ht="17.100000000000001" customHeight="1">
      <c r="A182" s="38"/>
      <c r="B182" s="38"/>
      <c r="C182" s="38"/>
      <c r="D182" s="38"/>
      <c r="E182" s="38"/>
      <c r="F182" s="38"/>
      <c r="G182" s="38"/>
      <c r="H182" s="38"/>
      <c r="I182" s="38"/>
      <c r="J182" s="38"/>
      <c r="K182" s="38"/>
      <c r="L182" s="38"/>
      <c r="M182" s="38"/>
      <c r="N182" s="38"/>
      <c r="O182" s="38"/>
    </row>
    <row r="183" spans="1:15" ht="17.100000000000001" customHeight="1">
      <c r="A183" s="38"/>
      <c r="B183" s="38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</row>
    <row r="184" spans="1:15" ht="17.100000000000001" customHeight="1">
      <c r="A184" s="38"/>
      <c r="B184" s="38"/>
      <c r="C184" s="38"/>
      <c r="D184" s="38"/>
      <c r="E184" s="38"/>
      <c r="F184" s="38"/>
      <c r="G184" s="38"/>
      <c r="H184" s="38"/>
      <c r="I184" s="38"/>
      <c r="J184" s="38"/>
      <c r="K184" s="38"/>
      <c r="L184" s="38"/>
      <c r="M184" s="38"/>
      <c r="N184" s="38"/>
      <c r="O184" s="38"/>
    </row>
    <row r="185" spans="1:15" ht="17.100000000000001" customHeight="1">
      <c r="A185" s="38"/>
      <c r="B185" s="38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</row>
    <row r="186" spans="1:15" ht="17.100000000000001" customHeight="1">
      <c r="A186" s="38"/>
      <c r="B186" s="38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</row>
    <row r="187" spans="1:15" ht="17.100000000000001" customHeight="1">
      <c r="A187" s="38"/>
      <c r="B187" s="38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</row>
    <row r="188" spans="1:15" ht="17.100000000000001" customHeight="1">
      <c r="A188" s="38"/>
      <c r="B188" s="38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</row>
    <row r="189" spans="1:15" ht="17.100000000000001" customHeight="1">
      <c r="A189" s="38"/>
      <c r="B189" s="38"/>
      <c r="C189" s="38"/>
      <c r="D189" s="38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</row>
    <row r="190" spans="1:15" ht="17.100000000000001" customHeight="1">
      <c r="A190" s="38"/>
      <c r="B190" s="38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</row>
    <row r="191" spans="1:15" ht="17.100000000000001" customHeight="1">
      <c r="A191" s="38"/>
      <c r="B191" s="38"/>
      <c r="C191" s="38"/>
      <c r="D191" s="38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</row>
    <row r="192" spans="1:15" ht="15" customHeight="1">
      <c r="A192" s="38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</row>
    <row r="193" spans="1:15" ht="15" customHeight="1">
      <c r="A193" s="38"/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</row>
    <row r="194" spans="1:15" ht="15" customHeight="1">
      <c r="A194" s="38"/>
      <c r="B194" s="38"/>
      <c r="C194" s="38"/>
      <c r="D194" s="38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</row>
    <row r="195" spans="1:15" ht="15" customHeight="1">
      <c r="A195" s="38"/>
      <c r="B195" s="38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</row>
    <row r="196" spans="1:15" ht="15" customHeight="1">
      <c r="A196" s="38"/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</row>
    <row r="197" spans="1:15" ht="15" customHeight="1">
      <c r="A197" s="38"/>
      <c r="B197" s="38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</row>
    <row r="198" spans="1:15" ht="15" customHeight="1">
      <c r="A198" s="38"/>
      <c r="B198" s="38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</row>
    <row r="199" spans="1:15" ht="15" customHeight="1">
      <c r="A199" s="38"/>
      <c r="B199" s="38"/>
      <c r="C199" s="38"/>
      <c r="D199" s="38"/>
      <c r="E199" s="38"/>
      <c r="F199" s="38"/>
      <c r="G199" s="38"/>
      <c r="H199" s="38"/>
      <c r="I199" s="38"/>
      <c r="J199" s="38"/>
      <c r="K199" s="38"/>
      <c r="L199" s="38"/>
      <c r="M199" s="38"/>
      <c r="N199" s="38"/>
      <c r="O199" s="38"/>
    </row>
    <row r="200" spans="1:15" ht="15" customHeight="1">
      <c r="A200" s="38"/>
      <c r="B200" s="38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</row>
    <row r="201" spans="1:15" ht="15" customHeight="1">
      <c r="A201" s="38"/>
      <c r="B201" s="38"/>
      <c r="C201" s="38"/>
      <c r="D201" s="38"/>
      <c r="E201" s="38"/>
      <c r="F201" s="38"/>
      <c r="G201" s="38"/>
      <c r="H201" s="38"/>
      <c r="I201" s="38"/>
      <c r="J201" s="38"/>
      <c r="K201" s="38"/>
      <c r="L201" s="38"/>
      <c r="M201" s="38"/>
      <c r="N201" s="38"/>
      <c r="O201" s="38"/>
    </row>
    <row r="202" spans="1:15" ht="15" customHeight="1">
      <c r="A202" s="38"/>
      <c r="B202" s="38"/>
      <c r="C202" s="38"/>
      <c r="D202" s="38"/>
      <c r="E202" s="38"/>
      <c r="F202" s="38"/>
      <c r="G202" s="38"/>
      <c r="H202" s="38"/>
      <c r="I202" s="38"/>
      <c r="J202" s="38"/>
      <c r="K202" s="38"/>
      <c r="L202" s="38"/>
      <c r="M202" s="38"/>
      <c r="N202" s="38"/>
      <c r="O202" s="38"/>
    </row>
    <row r="203" spans="1:15" ht="15" customHeight="1">
      <c r="A203" s="38"/>
      <c r="B203" s="38"/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</row>
    <row r="204" spans="1:15" ht="15" customHeight="1">
      <c r="A204" s="38"/>
      <c r="B204" s="38"/>
      <c r="C204" s="38"/>
      <c r="D204" s="38"/>
      <c r="E204" s="38"/>
      <c r="F204" s="38"/>
      <c r="G204" s="38"/>
      <c r="H204" s="38"/>
      <c r="I204" s="38"/>
      <c r="J204" s="38"/>
      <c r="K204" s="38"/>
      <c r="L204" s="38"/>
      <c r="M204" s="38"/>
      <c r="N204" s="38"/>
      <c r="O204" s="38"/>
    </row>
    <row r="205" spans="1:15" ht="15" customHeight="1">
      <c r="A205" s="38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</row>
    <row r="206" spans="1:15" ht="15" customHeight="1">
      <c r="A206" s="38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</row>
    <row r="207" spans="1:15" ht="15" customHeight="1">
      <c r="A207" s="38"/>
      <c r="B207" s="38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</row>
    <row r="208" spans="1:15" ht="15" customHeight="1">
      <c r="A208" s="38"/>
      <c r="B208" s="38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</row>
    <row r="209" spans="1:15" ht="15" customHeight="1">
      <c r="A209" s="38"/>
      <c r="B209" s="38"/>
      <c r="C209" s="38"/>
      <c r="D209" s="38"/>
      <c r="E209" s="38"/>
      <c r="F209" s="38"/>
      <c r="G209" s="38"/>
      <c r="H209" s="38"/>
      <c r="I209" s="38"/>
      <c r="J209" s="38"/>
      <c r="K209" s="38"/>
      <c r="L209" s="38"/>
      <c r="M209" s="38"/>
      <c r="N209" s="38"/>
      <c r="O209" s="38"/>
    </row>
    <row r="210" spans="1:15" ht="15" customHeight="1">
      <c r="A210" s="38"/>
      <c r="B210" s="38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</row>
    <row r="211" spans="1:15" ht="15" customHeight="1">
      <c r="A211" s="38"/>
      <c r="B211" s="38"/>
      <c r="C211" s="38"/>
      <c r="D211" s="38"/>
      <c r="E211" s="38"/>
      <c r="F211" s="38"/>
      <c r="G211" s="38"/>
      <c r="H211" s="38"/>
      <c r="I211" s="38"/>
      <c r="J211" s="38"/>
      <c r="K211" s="38"/>
      <c r="L211" s="38"/>
      <c r="M211" s="38"/>
      <c r="N211" s="38"/>
      <c r="O211" s="38"/>
    </row>
    <row r="212" spans="1:15" ht="15" customHeight="1">
      <c r="A212" s="38"/>
      <c r="B212" s="38"/>
      <c r="C212" s="38"/>
      <c r="D212" s="38"/>
      <c r="E212" s="38"/>
      <c r="F212" s="38"/>
      <c r="G212" s="38"/>
      <c r="H212" s="38"/>
      <c r="I212" s="38"/>
      <c r="J212" s="38"/>
      <c r="K212" s="38"/>
      <c r="L212" s="38"/>
      <c r="M212" s="38"/>
      <c r="N212" s="38"/>
      <c r="O212" s="38"/>
    </row>
    <row r="213" spans="1:15" ht="15" customHeight="1">
      <c r="A213" s="38"/>
      <c r="B213" s="38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</row>
    <row r="214" spans="1:15" ht="15" customHeight="1">
      <c r="A214" s="38"/>
      <c r="B214" s="38"/>
      <c r="C214" s="38"/>
      <c r="D214" s="38"/>
      <c r="E214" s="38"/>
      <c r="F214" s="38"/>
      <c r="G214" s="38"/>
      <c r="H214" s="38"/>
      <c r="I214" s="38"/>
      <c r="J214" s="38"/>
      <c r="K214" s="38"/>
      <c r="L214" s="38"/>
      <c r="M214" s="38"/>
      <c r="N214" s="38"/>
      <c r="O214" s="38"/>
    </row>
    <row r="215" spans="1:15" ht="15" customHeight="1">
      <c r="A215" s="38"/>
      <c r="B215" s="38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</row>
    <row r="216" spans="1:15" ht="15" customHeight="1">
      <c r="A216" s="38"/>
      <c r="B216" s="38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</row>
    <row r="217" spans="1:15" ht="15" customHeight="1">
      <c r="A217" s="38"/>
      <c r="B217" s="38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</row>
    <row r="218" spans="1:15" ht="15" customHeight="1">
      <c r="A218" s="38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</row>
    <row r="219" spans="1:15" ht="15" customHeight="1">
      <c r="A219" s="38"/>
      <c r="B219" s="38"/>
      <c r="C219" s="38"/>
      <c r="D219" s="38"/>
      <c r="E219" s="38"/>
      <c r="F219" s="38"/>
      <c r="G219" s="38"/>
      <c r="H219" s="38"/>
      <c r="I219" s="38"/>
      <c r="J219" s="38"/>
      <c r="K219" s="38"/>
      <c r="L219" s="38"/>
      <c r="M219" s="38"/>
      <c r="N219" s="38"/>
      <c r="O219" s="38"/>
    </row>
    <row r="220" spans="1:15" ht="15" customHeight="1">
      <c r="A220" s="38"/>
      <c r="B220" s="38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</row>
    <row r="221" spans="1:15" ht="15" customHeight="1">
      <c r="A221" s="38"/>
      <c r="B221" s="38"/>
      <c r="C221" s="38"/>
      <c r="D221" s="38"/>
      <c r="E221" s="38"/>
      <c r="F221" s="38"/>
      <c r="G221" s="38"/>
      <c r="H221" s="38"/>
      <c r="I221" s="38"/>
      <c r="J221" s="38"/>
      <c r="K221" s="38"/>
      <c r="L221" s="38"/>
      <c r="M221" s="38"/>
      <c r="N221" s="38"/>
      <c r="O221" s="38"/>
    </row>
    <row r="222" spans="1:15" ht="15.95" customHeight="1">
      <c r="A222" s="38"/>
      <c r="B222" s="38"/>
      <c r="C222" s="38"/>
      <c r="D222" s="38"/>
      <c r="E222" s="38"/>
      <c r="F222" s="38"/>
      <c r="G222" s="38"/>
      <c r="H222" s="38"/>
      <c r="I222" s="38"/>
      <c r="J222" s="38"/>
      <c r="K222" s="38"/>
      <c r="L222" s="38"/>
      <c r="M222" s="38"/>
      <c r="N222" s="38"/>
      <c r="O222" s="38"/>
    </row>
    <row r="223" spans="1:15" ht="15.95" customHeight="1">
      <c r="A223" s="38"/>
      <c r="B223" s="38"/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</row>
    <row r="224" spans="1:15" ht="15.95" customHeight="1">
      <c r="A224" s="38"/>
      <c r="B224" s="38"/>
      <c r="C224" s="38"/>
      <c r="D224" s="38"/>
      <c r="E224" s="38"/>
      <c r="F224" s="38"/>
      <c r="G224" s="38"/>
      <c r="H224" s="38"/>
      <c r="I224" s="38"/>
      <c r="J224" s="38"/>
      <c r="K224" s="38"/>
      <c r="L224" s="38"/>
      <c r="M224" s="38"/>
      <c r="N224" s="38"/>
      <c r="O224" s="38"/>
    </row>
    <row r="225" spans="1:15">
      <c r="A225" s="38"/>
      <c r="B225" s="38"/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</row>
    <row r="226" spans="1:15">
      <c r="A226" s="38"/>
      <c r="B226" s="38"/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</row>
    <row r="227" spans="1:15">
      <c r="A227" s="38"/>
      <c r="B227" s="38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</row>
    <row r="228" spans="1:15">
      <c r="A228" s="38"/>
      <c r="B228" s="38"/>
      <c r="C228" s="38"/>
      <c r="D228" s="38"/>
      <c r="E228" s="38"/>
      <c r="F228" s="38"/>
      <c r="G228" s="38"/>
      <c r="H228" s="38"/>
      <c r="I228" s="38"/>
      <c r="J228" s="38"/>
      <c r="K228" s="38"/>
      <c r="L228" s="38"/>
      <c r="M228" s="38"/>
      <c r="N228" s="38"/>
      <c r="O228" s="38"/>
    </row>
    <row r="229" spans="1:15">
      <c r="A229" s="38"/>
      <c r="B229" s="38"/>
      <c r="C229" s="38"/>
      <c r="D229" s="38"/>
      <c r="E229" s="38"/>
      <c r="F229" s="38"/>
      <c r="G229" s="38"/>
      <c r="H229" s="38"/>
      <c r="I229" s="38"/>
      <c r="J229" s="38"/>
      <c r="K229" s="38"/>
      <c r="L229" s="38"/>
      <c r="M229" s="38"/>
      <c r="N229" s="38"/>
      <c r="O229" s="38"/>
    </row>
    <row r="230" spans="1:15">
      <c r="A230" s="38"/>
      <c r="B230" s="38"/>
      <c r="C230" s="38"/>
      <c r="D230" s="38"/>
      <c r="E230" s="38"/>
      <c r="F230" s="38"/>
      <c r="G230" s="38"/>
      <c r="H230" s="38"/>
      <c r="I230" s="38"/>
      <c r="J230" s="38"/>
      <c r="K230" s="38"/>
      <c r="L230" s="38"/>
      <c r="M230" s="38"/>
      <c r="N230" s="38"/>
      <c r="O230" s="38"/>
    </row>
    <row r="231" spans="1:15">
      <c r="A231" s="38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</row>
    <row r="232" spans="1:15">
      <c r="A232" s="38"/>
      <c r="B232" s="38"/>
      <c r="C232" s="38"/>
      <c r="D232" s="38"/>
      <c r="E232" s="38"/>
      <c r="F232" s="38"/>
      <c r="G232" s="38"/>
      <c r="H232" s="38"/>
      <c r="I232" s="38"/>
      <c r="J232" s="38"/>
      <c r="K232" s="38"/>
      <c r="L232" s="38"/>
      <c r="M232" s="38"/>
      <c r="N232" s="38"/>
      <c r="O232" s="38"/>
    </row>
    <row r="233" spans="1:15">
      <c r="A233" s="38"/>
      <c r="B233" s="38"/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</row>
    <row r="234" spans="1:15">
      <c r="A234" s="38"/>
      <c r="B234" s="38"/>
      <c r="C234" s="38"/>
      <c r="D234" s="38"/>
      <c r="E234" s="38"/>
      <c r="F234" s="38"/>
      <c r="G234" s="38"/>
      <c r="H234" s="38"/>
      <c r="I234" s="38"/>
      <c r="J234" s="38"/>
      <c r="K234" s="38"/>
      <c r="L234" s="38"/>
      <c r="M234" s="38"/>
      <c r="N234" s="38"/>
      <c r="O234" s="38"/>
    </row>
    <row r="235" spans="1:15">
      <c r="A235" s="38"/>
      <c r="B235" s="38"/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</row>
    <row r="236" spans="1:15">
      <c r="A236" s="38"/>
      <c r="B236" s="38"/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</row>
    <row r="237" spans="1:15">
      <c r="A237" s="38"/>
      <c r="B237" s="38"/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</row>
    <row r="238" spans="1:15">
      <c r="A238" s="38"/>
      <c r="B238" s="38"/>
      <c r="C238" s="38"/>
      <c r="D238" s="38"/>
      <c r="E238" s="38"/>
      <c r="F238" s="38"/>
      <c r="G238" s="38"/>
      <c r="H238" s="38"/>
      <c r="I238" s="38"/>
      <c r="J238" s="38"/>
      <c r="K238" s="38"/>
      <c r="L238" s="38"/>
      <c r="M238" s="38"/>
      <c r="N238" s="38"/>
      <c r="O238" s="38"/>
    </row>
    <row r="239" spans="1:15">
      <c r="A239" s="38"/>
      <c r="B239" s="38"/>
      <c r="C239" s="38"/>
      <c r="D239" s="38"/>
      <c r="E239" s="38"/>
      <c r="F239" s="38"/>
      <c r="G239" s="38"/>
      <c r="H239" s="38"/>
      <c r="I239" s="38"/>
      <c r="J239" s="38"/>
      <c r="K239" s="38"/>
      <c r="L239" s="38"/>
      <c r="M239" s="38"/>
      <c r="N239" s="38"/>
      <c r="O239" s="38"/>
    </row>
    <row r="240" spans="1:15">
      <c r="A240" s="38"/>
      <c r="B240" s="38"/>
      <c r="C240" s="38"/>
      <c r="D240" s="38"/>
      <c r="E240" s="38"/>
      <c r="F240" s="38"/>
      <c r="G240" s="38"/>
      <c r="H240" s="38"/>
      <c r="I240" s="38"/>
      <c r="J240" s="38"/>
      <c r="K240" s="38"/>
      <c r="L240" s="38"/>
      <c r="M240" s="38"/>
      <c r="N240" s="38"/>
      <c r="O240" s="38"/>
    </row>
    <row r="241" spans="1:15">
      <c r="A241" s="38"/>
      <c r="B241" s="38"/>
      <c r="C241" s="38"/>
      <c r="D241" s="38"/>
      <c r="E241" s="38"/>
      <c r="F241" s="38"/>
      <c r="G241" s="38"/>
      <c r="H241" s="38"/>
      <c r="I241" s="38"/>
      <c r="J241" s="38"/>
      <c r="K241" s="38"/>
      <c r="L241" s="38"/>
      <c r="M241" s="38"/>
      <c r="N241" s="38"/>
      <c r="O241" s="38"/>
    </row>
    <row r="242" spans="1:15">
      <c r="A242" s="38"/>
      <c r="B242" s="38"/>
      <c r="C242" s="38"/>
      <c r="D242" s="38"/>
      <c r="E242" s="38"/>
      <c r="F242" s="38"/>
      <c r="G242" s="38"/>
      <c r="H242" s="38"/>
      <c r="I242" s="38"/>
      <c r="J242" s="38"/>
      <c r="K242" s="38"/>
      <c r="L242" s="38"/>
      <c r="M242" s="38"/>
      <c r="N242" s="38"/>
      <c r="O242" s="38"/>
    </row>
    <row r="243" spans="1:15">
      <c r="A243" s="38"/>
      <c r="B243" s="38"/>
      <c r="C243" s="38"/>
      <c r="D243" s="38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</row>
    <row r="244" spans="1:15">
      <c r="A244" s="38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</row>
  </sheetData>
  <mergeCells count="31">
    <mergeCell ref="B9:C9"/>
    <mergeCell ref="B10:C10"/>
    <mergeCell ref="B21:D21"/>
    <mergeCell ref="B18:D18"/>
    <mergeCell ref="B19:D19"/>
    <mergeCell ref="B20:D20"/>
    <mergeCell ref="B14:F14"/>
    <mergeCell ref="B11:C12"/>
    <mergeCell ref="G11:H12"/>
    <mergeCell ref="I7:K8"/>
    <mergeCell ref="I9:K10"/>
    <mergeCell ref="I11:K12"/>
    <mergeCell ref="D11:F12"/>
    <mergeCell ref="D9:F9"/>
    <mergeCell ref="D10:F10"/>
    <mergeCell ref="G9:H10"/>
    <mergeCell ref="I1:J1"/>
    <mergeCell ref="B6:C6"/>
    <mergeCell ref="D6:F6"/>
    <mergeCell ref="B7:C8"/>
    <mergeCell ref="G7:H8"/>
    <mergeCell ref="D7:F8"/>
    <mergeCell ref="B4:C4"/>
    <mergeCell ref="B5:C5"/>
    <mergeCell ref="D5:F5"/>
    <mergeCell ref="D3:F4"/>
    <mergeCell ref="J2:K2"/>
    <mergeCell ref="G3:H4"/>
    <mergeCell ref="G5:H6"/>
    <mergeCell ref="I3:K4"/>
    <mergeCell ref="I5:K6"/>
  </mergeCells>
  <pageMargins left="0" right="0" top="0.39370078740157483" bottom="0.59055118110236227" header="0.19685039370078741" footer="0.19685039370078741"/>
  <pageSetup paperSize="9" orientation="portrait" r:id="rId1"/>
  <headerFooter alignWithMargins="0">
    <oddHeader>Seite &amp;P von &amp;N</oddHeader>
  </headerFooter>
  <rowBreaks count="1" manualBreakCount="1">
    <brk id="51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365" r:id="rId4" name="Check Box 13">
              <controlPr defaultSize="0" autoFill="0" autoLine="0" autoPict="0">
                <anchor moveWithCells="1">
                  <from>
                    <xdr:col>6</xdr:col>
                    <xdr:colOff>647700</xdr:colOff>
                    <xdr:row>12</xdr:row>
                    <xdr:rowOff>76200</xdr:rowOff>
                  </from>
                  <to>
                    <xdr:col>7</xdr:col>
                    <xdr:colOff>133350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66" r:id="rId5" name="Check Box 14">
              <controlPr defaultSize="0" autoFill="0" autoLine="0" autoPict="0">
                <anchor moveWithCells="1">
                  <from>
                    <xdr:col>8</xdr:col>
                    <xdr:colOff>619125</xdr:colOff>
                    <xdr:row>12</xdr:row>
                    <xdr:rowOff>76200</xdr:rowOff>
                  </from>
                  <to>
                    <xdr:col>9</xdr:col>
                    <xdr:colOff>104775</xdr:colOff>
                    <xdr:row>13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268"/>
  <sheetViews>
    <sheetView workbookViewId="0">
      <selection activeCell="N20" sqref="N20"/>
    </sheetView>
  </sheetViews>
  <sheetFormatPr defaultColWidth="11.42578125" defaultRowHeight="12.75"/>
  <cols>
    <col min="1" max="1" width="1.85546875" style="37" customWidth="1"/>
    <col min="2" max="2" width="8.28515625" style="37" customWidth="1"/>
    <col min="3" max="3" width="3.28515625" style="37" customWidth="1"/>
    <col min="4" max="4" width="6.85546875" style="37" customWidth="1"/>
    <col min="5" max="10" width="10.7109375" style="37" customWidth="1"/>
    <col min="11" max="11" width="9.7109375" style="37" customWidth="1"/>
    <col min="12" max="12" width="1.42578125" style="37" customWidth="1"/>
    <col min="13" max="16384" width="11.42578125" style="37"/>
  </cols>
  <sheetData>
    <row r="1" spans="1:11" ht="13.5" thickBot="1">
      <c r="I1" s="1407"/>
      <c r="J1" s="1407"/>
    </row>
    <row r="2" spans="1:11" ht="21" customHeight="1" thickBot="1">
      <c r="I2" s="470" t="s">
        <v>170</v>
      </c>
      <c r="J2" s="1468" t="s">
        <v>31</v>
      </c>
      <c r="K2" s="1469"/>
    </row>
    <row r="3" spans="1:11" ht="15">
      <c r="A3" s="38"/>
      <c r="B3" s="371" t="s">
        <v>216</v>
      </c>
      <c r="C3" s="372"/>
      <c r="D3" s="766" t="s">
        <v>31</v>
      </c>
      <c r="E3" s="767"/>
      <c r="F3" s="1421"/>
      <c r="G3" s="1424" t="s">
        <v>156</v>
      </c>
      <c r="H3" s="1425"/>
      <c r="I3" s="776" t="s">
        <v>31</v>
      </c>
      <c r="J3" s="777"/>
      <c r="K3" s="778"/>
    </row>
    <row r="4" spans="1:11">
      <c r="A4" s="38"/>
      <c r="B4" s="1416" t="s">
        <v>152</v>
      </c>
      <c r="C4" s="1417"/>
      <c r="D4" s="769"/>
      <c r="E4" s="770"/>
      <c r="F4" s="1422"/>
      <c r="G4" s="1426"/>
      <c r="H4" s="1427"/>
      <c r="I4" s="779"/>
      <c r="J4" s="780"/>
      <c r="K4" s="781"/>
    </row>
    <row r="5" spans="1:11">
      <c r="A5" s="38"/>
      <c r="B5" s="1418" t="s">
        <v>153</v>
      </c>
      <c r="C5" s="1419"/>
      <c r="D5" s="796"/>
      <c r="E5" s="796"/>
      <c r="F5" s="1420"/>
      <c r="G5" s="1411" t="s">
        <v>219</v>
      </c>
      <c r="H5" s="1412"/>
      <c r="I5" s="795" t="s">
        <v>31</v>
      </c>
      <c r="J5" s="796"/>
      <c r="K5" s="797"/>
    </row>
    <row r="6" spans="1:11">
      <c r="A6" s="38"/>
      <c r="B6" s="1408" t="s">
        <v>217</v>
      </c>
      <c r="C6" s="1409"/>
      <c r="D6" s="780" t="s">
        <v>31</v>
      </c>
      <c r="E6" s="780"/>
      <c r="F6" s="1410"/>
      <c r="G6" s="1413"/>
      <c r="H6" s="1414"/>
      <c r="I6" s="779"/>
      <c r="J6" s="780"/>
      <c r="K6" s="781"/>
    </row>
    <row r="7" spans="1:11">
      <c r="A7" s="38"/>
      <c r="B7" s="782" t="s">
        <v>154</v>
      </c>
      <c r="C7" s="783"/>
      <c r="D7" s="784"/>
      <c r="E7" s="785"/>
      <c r="F7" s="1415"/>
      <c r="G7" s="1411" t="s">
        <v>157</v>
      </c>
      <c r="H7" s="1412"/>
      <c r="I7" s="795" t="s">
        <v>31</v>
      </c>
      <c r="J7" s="796"/>
      <c r="K7" s="797"/>
    </row>
    <row r="8" spans="1:11">
      <c r="A8" s="38"/>
      <c r="B8" s="782"/>
      <c r="C8" s="783"/>
      <c r="D8" s="784"/>
      <c r="E8" s="785"/>
      <c r="F8" s="1415"/>
      <c r="G8" s="1413"/>
      <c r="H8" s="1414"/>
      <c r="I8" s="779"/>
      <c r="J8" s="780"/>
      <c r="K8" s="781"/>
    </row>
    <row r="9" spans="1:11">
      <c r="A9" s="38"/>
      <c r="B9" s="1418" t="s">
        <v>166</v>
      </c>
      <c r="C9" s="1419"/>
      <c r="D9" s="796" t="s">
        <v>31</v>
      </c>
      <c r="E9" s="796"/>
      <c r="F9" s="1420"/>
      <c r="G9" s="1428" t="s">
        <v>159</v>
      </c>
      <c r="H9" s="1429"/>
      <c r="I9" s="795" t="s">
        <v>31</v>
      </c>
      <c r="J9" s="796"/>
      <c r="K9" s="797"/>
    </row>
    <row r="10" spans="1:11">
      <c r="A10" s="38"/>
      <c r="B10" s="1433" t="s">
        <v>367</v>
      </c>
      <c r="C10" s="1409"/>
      <c r="D10" s="780" t="s">
        <v>31</v>
      </c>
      <c r="E10" s="780"/>
      <c r="F10" s="1410"/>
      <c r="G10" s="1426"/>
      <c r="H10" s="1427"/>
      <c r="I10" s="779"/>
      <c r="J10" s="780"/>
      <c r="K10" s="781"/>
    </row>
    <row r="11" spans="1:11">
      <c r="A11" s="38"/>
      <c r="B11" s="782" t="s">
        <v>218</v>
      </c>
      <c r="C11" s="783"/>
      <c r="D11" s="784" t="s">
        <v>31</v>
      </c>
      <c r="E11" s="785"/>
      <c r="F11" s="1415"/>
      <c r="G11" s="1428" t="s">
        <v>160</v>
      </c>
      <c r="H11" s="1429"/>
      <c r="I11" s="795"/>
      <c r="J11" s="796"/>
      <c r="K11" s="797"/>
    </row>
    <row r="12" spans="1:11" ht="13.5" thickBot="1">
      <c r="A12" s="38"/>
      <c r="B12" s="804"/>
      <c r="C12" s="805"/>
      <c r="D12" s="806"/>
      <c r="E12" s="807"/>
      <c r="F12" s="1432"/>
      <c r="G12" s="1430"/>
      <c r="H12" s="1431"/>
      <c r="I12" s="806"/>
      <c r="J12" s="807"/>
      <c r="K12" s="808"/>
    </row>
    <row r="13" spans="1:11" ht="15" customHeight="1"/>
    <row r="14" spans="1:11" ht="22.5" customHeight="1">
      <c r="B14" s="1449" t="s">
        <v>327</v>
      </c>
      <c r="C14" s="1449"/>
      <c r="D14" s="1449"/>
      <c r="E14" s="1449"/>
      <c r="F14" s="1449"/>
      <c r="G14" s="1449"/>
      <c r="H14" s="1449"/>
      <c r="I14" s="1449"/>
      <c r="J14" s="1449"/>
      <c r="K14" s="1449"/>
    </row>
    <row r="15" spans="1:11" s="38" customFormat="1" ht="20.25" customHeight="1"/>
    <row r="16" spans="1:11" s="38" customFormat="1" ht="25.5" customHeight="1">
      <c r="C16" s="1448" t="s">
        <v>328</v>
      </c>
      <c r="D16" s="1448"/>
      <c r="E16" s="1448"/>
      <c r="F16" s="1448"/>
    </row>
    <row r="17" spans="2:10" s="38" customFormat="1" ht="12"/>
    <row r="18" spans="2:10" s="38" customFormat="1" ht="22.5" customHeight="1" thickBot="1">
      <c r="F18" s="268" t="s">
        <v>329</v>
      </c>
      <c r="G18" s="268" t="s">
        <v>330</v>
      </c>
      <c r="H18" s="268" t="s">
        <v>331</v>
      </c>
      <c r="I18" s="268" t="s">
        <v>332</v>
      </c>
      <c r="J18" s="268" t="s">
        <v>333</v>
      </c>
    </row>
    <row r="19" spans="2:10" s="38" customFormat="1" ht="25.5" customHeight="1">
      <c r="C19" s="1464" t="s">
        <v>452</v>
      </c>
      <c r="D19" s="1465"/>
      <c r="E19" s="1465"/>
      <c r="F19" s="494"/>
      <c r="G19" s="495"/>
      <c r="H19" s="495"/>
      <c r="I19" s="495"/>
      <c r="J19" s="496"/>
    </row>
    <row r="20" spans="2:10" s="38" customFormat="1" ht="25.5" customHeight="1" thickBot="1">
      <c r="C20" s="1466" t="s">
        <v>453</v>
      </c>
      <c r="D20" s="1467"/>
      <c r="E20" s="1467"/>
      <c r="F20" s="497"/>
      <c r="G20" s="498"/>
      <c r="H20" s="498"/>
      <c r="I20" s="498"/>
      <c r="J20" s="499"/>
    </row>
    <row r="21" spans="2:10" s="38" customFormat="1" ht="25.5" customHeight="1" thickBot="1">
      <c r="B21" s="200"/>
      <c r="C21" s="1461" t="s">
        <v>451</v>
      </c>
      <c r="D21" s="1462"/>
      <c r="E21" s="1463"/>
      <c r="F21" s="500">
        <f>SUM(F19:F20)</f>
        <v>0</v>
      </c>
      <c r="G21" s="500">
        <f>SUM(G19:G20)</f>
        <v>0</v>
      </c>
      <c r="H21" s="500">
        <f>SUM(H19:H20)</f>
        <v>0</v>
      </c>
      <c r="I21" s="500">
        <f>SUM(I19:I20)</f>
        <v>0</v>
      </c>
      <c r="J21" s="500">
        <f>SUM(J19:J20)</f>
        <v>0</v>
      </c>
    </row>
    <row r="22" spans="2:10" s="38" customFormat="1" ht="25.5" customHeight="1" thickBot="1">
      <c r="B22" s="200"/>
      <c r="C22" s="1464" t="s">
        <v>454</v>
      </c>
      <c r="D22" s="1465"/>
      <c r="E22" s="1465"/>
      <c r="F22" s="501"/>
      <c r="G22" s="502"/>
      <c r="H22" s="502"/>
      <c r="I22" s="502"/>
      <c r="J22" s="503"/>
    </row>
    <row r="23" spans="2:10" s="38" customFormat="1" ht="25.5" customHeight="1" thickBot="1">
      <c r="B23" s="200"/>
      <c r="C23" s="200"/>
      <c r="D23" s="200"/>
      <c r="E23" s="200"/>
    </row>
    <row r="24" spans="2:10" s="38" customFormat="1" ht="25.5" customHeight="1">
      <c r="B24" s="200"/>
      <c r="C24" s="1455" t="s">
        <v>287</v>
      </c>
      <c r="D24" s="1456"/>
      <c r="E24" s="1457"/>
      <c r="F24" s="1458"/>
      <c r="G24" s="1459"/>
      <c r="H24" s="1459"/>
      <c r="I24" s="1459"/>
      <c r="J24" s="1460"/>
    </row>
    <row r="25" spans="2:10" s="38" customFormat="1" ht="25.5" customHeight="1">
      <c r="B25" s="200"/>
      <c r="C25" s="1450"/>
      <c r="D25" s="1451"/>
      <c r="E25" s="1451"/>
      <c r="F25" s="1451"/>
      <c r="G25" s="1451"/>
      <c r="H25" s="1451"/>
      <c r="I25" s="1451"/>
      <c r="J25" s="1452"/>
    </row>
    <row r="26" spans="2:10" s="38" customFormat="1" ht="25.5" customHeight="1">
      <c r="B26" s="200"/>
      <c r="C26" s="1450"/>
      <c r="D26" s="1451"/>
      <c r="E26" s="1451"/>
      <c r="F26" s="1451"/>
      <c r="G26" s="1451"/>
      <c r="H26" s="1451"/>
      <c r="I26" s="1451"/>
      <c r="J26" s="1452"/>
    </row>
    <row r="27" spans="2:10" s="38" customFormat="1" ht="25.5" customHeight="1">
      <c r="C27" s="1450"/>
      <c r="D27" s="1451"/>
      <c r="E27" s="1451"/>
      <c r="F27" s="1451"/>
      <c r="G27" s="1451"/>
      <c r="H27" s="1451"/>
      <c r="I27" s="1451"/>
      <c r="J27" s="1452"/>
    </row>
    <row r="28" spans="2:10" s="38" customFormat="1" ht="25.5" customHeight="1">
      <c r="C28" s="1450"/>
      <c r="D28" s="1451"/>
      <c r="E28" s="1451"/>
      <c r="F28" s="1451"/>
      <c r="G28" s="1451"/>
      <c r="H28" s="1451"/>
      <c r="I28" s="1451"/>
      <c r="J28" s="1452"/>
    </row>
    <row r="29" spans="2:10" s="38" customFormat="1" ht="25.5" customHeight="1">
      <c r="C29" s="1450"/>
      <c r="D29" s="1451"/>
      <c r="E29" s="1451"/>
      <c r="F29" s="1451"/>
      <c r="G29" s="1451"/>
      <c r="H29" s="1451"/>
      <c r="I29" s="1451"/>
      <c r="J29" s="1452"/>
    </row>
    <row r="30" spans="2:10" s="38" customFormat="1" ht="25.5" customHeight="1">
      <c r="C30" s="1450"/>
      <c r="D30" s="1451"/>
      <c r="E30" s="1451"/>
      <c r="F30" s="1451"/>
      <c r="G30" s="1451"/>
      <c r="H30" s="1451"/>
      <c r="I30" s="1451"/>
      <c r="J30" s="1452"/>
    </row>
    <row r="31" spans="2:10" s="38" customFormat="1" ht="25.5" customHeight="1">
      <c r="C31" s="1450"/>
      <c r="D31" s="1453"/>
      <c r="E31" s="1453"/>
      <c r="F31" s="1453"/>
      <c r="G31" s="1453"/>
      <c r="H31" s="1453"/>
      <c r="I31" s="1453"/>
      <c r="J31" s="1454"/>
    </row>
    <row r="32" spans="2:10" s="38" customFormat="1" ht="25.5" customHeight="1">
      <c r="C32" s="1450"/>
      <c r="D32" s="1453"/>
      <c r="E32" s="1453"/>
      <c r="F32" s="1453"/>
      <c r="G32" s="1453"/>
      <c r="H32" s="1453"/>
      <c r="I32" s="1453"/>
      <c r="J32" s="1454"/>
    </row>
    <row r="33" spans="3:10" s="38" customFormat="1" ht="25.5" customHeight="1" thickBot="1">
      <c r="C33" s="1445"/>
      <c r="D33" s="1446"/>
      <c r="E33" s="1446"/>
      <c r="F33" s="1446"/>
      <c r="G33" s="1446"/>
      <c r="H33" s="1446"/>
      <c r="I33" s="1446"/>
      <c r="J33" s="1447"/>
    </row>
    <row r="34" spans="3:10" s="38" customFormat="1" ht="12"/>
    <row r="35" spans="3:10" s="38" customFormat="1" ht="12"/>
    <row r="36" spans="3:10" s="38" customFormat="1" ht="12"/>
    <row r="37" spans="3:10" s="38" customFormat="1" ht="12"/>
    <row r="38" spans="3:10" s="38" customFormat="1" ht="12"/>
    <row r="39" spans="3:10" s="38" customFormat="1" ht="12"/>
    <row r="40" spans="3:10" s="38" customFormat="1" ht="12"/>
    <row r="41" spans="3:10" s="38" customFormat="1" ht="12"/>
    <row r="42" spans="3:10" s="38" customFormat="1" ht="12"/>
    <row r="43" spans="3:10" s="38" customFormat="1" ht="12"/>
    <row r="44" spans="3:10" s="38" customFormat="1" ht="12"/>
    <row r="45" spans="3:10" s="38" customFormat="1" ht="12"/>
    <row r="46" spans="3:10" s="38" customFormat="1" ht="12"/>
    <row r="47" spans="3:10" s="38" customFormat="1" ht="12"/>
    <row r="48" spans="3:10" s="38" customFormat="1" ht="12"/>
    <row r="49" s="38" customFormat="1" ht="12"/>
    <row r="50" s="38" customFormat="1" ht="12"/>
    <row r="51" s="38" customFormat="1" ht="12"/>
    <row r="52" s="38" customFormat="1" ht="12"/>
    <row r="53" s="38" customFormat="1" ht="12"/>
    <row r="54" s="38" customFormat="1" ht="12"/>
    <row r="55" s="38" customFormat="1" ht="12"/>
    <row r="56" s="38" customFormat="1" ht="12"/>
    <row r="57" s="38" customFormat="1" ht="12"/>
    <row r="58" s="38" customFormat="1" ht="12"/>
    <row r="59" s="38" customFormat="1" ht="12"/>
    <row r="60" s="38" customFormat="1" ht="12"/>
    <row r="61" s="38" customFormat="1" ht="12"/>
    <row r="62" s="38" customFormat="1" ht="12"/>
    <row r="63" s="38" customFormat="1" ht="12"/>
    <row r="64" s="38" customFormat="1" ht="12"/>
    <row r="65" s="38" customFormat="1" ht="12"/>
    <row r="66" s="38" customFormat="1" ht="12"/>
    <row r="67" s="38" customFormat="1" ht="12"/>
    <row r="68" s="38" customFormat="1" ht="12"/>
    <row r="69" s="38" customFormat="1" ht="12"/>
    <row r="70" s="38" customFormat="1" ht="12"/>
    <row r="71" s="38" customFormat="1" ht="12"/>
    <row r="72" s="38" customFormat="1" ht="12"/>
    <row r="73" s="38" customFormat="1" ht="12"/>
    <row r="74" s="38" customFormat="1" ht="12"/>
    <row r="75" s="38" customFormat="1" ht="12"/>
    <row r="76" s="38" customFormat="1" ht="12"/>
    <row r="77" s="38" customFormat="1" ht="12"/>
    <row r="78" s="38" customFormat="1" ht="12"/>
    <row r="79" s="38" customFormat="1" ht="12"/>
    <row r="80" s="38" customFormat="1" ht="12"/>
    <row r="81" s="38" customFormat="1" ht="12"/>
    <row r="82" s="38" customFormat="1" ht="12"/>
    <row r="83" s="38" customFormat="1" ht="12"/>
    <row r="84" s="38" customFormat="1" ht="12"/>
    <row r="85" s="38" customFormat="1" ht="12"/>
    <row r="86" s="38" customFormat="1" ht="12"/>
    <row r="87" s="38" customFormat="1" ht="12"/>
    <row r="88" s="38" customFormat="1" ht="12"/>
    <row r="89" s="38" customFormat="1" ht="12"/>
    <row r="90" s="38" customFormat="1" ht="12"/>
    <row r="91" s="38" customFormat="1" ht="12"/>
    <row r="92" s="38" customFormat="1" ht="12"/>
    <row r="93" s="38" customFormat="1" ht="12"/>
    <row r="94" s="38" customFormat="1" ht="12"/>
    <row r="95" s="38" customFormat="1" ht="12"/>
    <row r="96" s="38" customFormat="1" ht="12"/>
    <row r="97" s="38" customFormat="1" ht="12"/>
    <row r="98" s="38" customFormat="1" ht="12"/>
    <row r="99" s="38" customFormat="1" ht="12"/>
    <row r="100" s="38" customFormat="1" ht="12"/>
    <row r="101" s="38" customFormat="1" ht="12"/>
    <row r="102" s="38" customFormat="1" ht="12"/>
    <row r="103" s="38" customFormat="1" ht="12"/>
    <row r="104" s="38" customFormat="1" ht="12"/>
    <row r="105" s="38" customFormat="1" ht="12"/>
    <row r="106" s="38" customFormat="1" ht="12"/>
    <row r="107" s="38" customFormat="1" ht="12"/>
    <row r="108" s="38" customFormat="1" ht="12"/>
    <row r="109" s="38" customFormat="1" ht="12"/>
    <row r="110" s="38" customFormat="1" ht="12"/>
    <row r="111" s="38" customFormat="1" ht="12"/>
    <row r="112" s="38" customFormat="1" ht="12"/>
    <row r="113" s="38" customFormat="1" ht="12"/>
    <row r="114" s="38" customFormat="1" ht="12"/>
    <row r="115" s="38" customFormat="1" ht="12"/>
    <row r="116" s="38" customFormat="1" ht="12"/>
    <row r="117" s="38" customFormat="1" ht="12"/>
    <row r="118" s="38" customFormat="1" ht="12"/>
    <row r="119" s="38" customFormat="1" ht="12"/>
    <row r="120" s="38" customFormat="1" ht="12"/>
    <row r="121" s="38" customFormat="1" ht="12"/>
    <row r="122" s="38" customFormat="1" ht="12"/>
    <row r="123" s="38" customFormat="1" ht="12"/>
    <row r="124" s="38" customFormat="1" ht="12"/>
    <row r="125" s="38" customFormat="1" ht="12"/>
    <row r="126" s="38" customFormat="1" ht="12"/>
    <row r="127" s="38" customFormat="1" ht="12"/>
    <row r="128" s="38" customFormat="1" ht="12"/>
    <row r="129" s="38" customFormat="1" ht="12"/>
    <row r="130" s="38" customFormat="1" ht="12"/>
    <row r="131" s="38" customFormat="1" ht="12"/>
    <row r="132" s="38" customFormat="1" ht="12"/>
    <row r="133" s="38" customFormat="1" ht="12"/>
    <row r="134" s="38" customFormat="1" ht="12"/>
    <row r="135" s="38" customFormat="1" ht="12"/>
    <row r="136" s="38" customFormat="1" ht="12"/>
    <row r="137" s="38" customFormat="1" ht="12"/>
    <row r="138" s="38" customFormat="1" ht="12"/>
    <row r="139" s="38" customFormat="1" ht="12"/>
    <row r="140" s="38" customFormat="1" ht="12"/>
    <row r="141" s="38" customFormat="1" ht="12"/>
    <row r="142" s="38" customFormat="1" ht="12"/>
    <row r="143" s="38" customFormat="1" ht="12"/>
    <row r="144" s="38" customFormat="1" ht="12"/>
    <row r="145" s="38" customFormat="1" ht="12"/>
    <row r="146" s="38" customFormat="1" ht="12"/>
    <row r="147" s="38" customFormat="1" ht="12"/>
    <row r="148" s="38" customFormat="1" ht="12"/>
    <row r="149" s="38" customFormat="1" ht="12"/>
    <row r="150" s="38" customFormat="1" ht="12"/>
    <row r="151" s="38" customFormat="1" ht="12"/>
    <row r="152" s="38" customFormat="1" ht="12"/>
    <row r="153" s="38" customFormat="1" ht="12"/>
    <row r="154" s="38" customFormat="1" ht="12"/>
    <row r="155" s="38" customFormat="1" ht="12"/>
    <row r="156" s="38" customFormat="1" ht="12"/>
    <row r="157" s="38" customFormat="1" ht="12"/>
    <row r="158" s="38" customFormat="1" ht="12"/>
    <row r="159" s="38" customFormat="1" ht="12"/>
    <row r="160" s="38" customFormat="1" ht="12"/>
    <row r="161" s="38" customFormat="1" ht="12"/>
    <row r="162" s="38" customFormat="1" ht="12"/>
    <row r="163" s="38" customFormat="1" ht="12"/>
    <row r="164" s="38" customFormat="1" ht="12"/>
    <row r="165" s="38" customFormat="1" ht="12"/>
    <row r="166" s="38" customFormat="1" ht="12"/>
    <row r="167" s="38" customFormat="1" ht="12"/>
    <row r="168" s="38" customFormat="1" ht="12"/>
    <row r="169" s="38" customFormat="1" ht="12"/>
    <row r="170" s="38" customFormat="1" ht="12"/>
    <row r="171" s="38" customFormat="1" ht="12"/>
    <row r="172" s="38" customFormat="1" ht="12"/>
    <row r="173" s="38" customFormat="1" ht="12"/>
    <row r="174" s="38" customFormat="1" ht="12"/>
    <row r="175" s="38" customFormat="1" ht="12"/>
    <row r="176" s="38" customFormat="1" ht="12"/>
    <row r="177" s="38" customFormat="1" ht="12"/>
    <row r="178" s="38" customFormat="1" ht="12"/>
    <row r="179" s="38" customFormat="1" ht="12"/>
    <row r="180" s="38" customFormat="1" ht="12"/>
    <row r="181" s="38" customFormat="1" ht="12"/>
    <row r="182" s="38" customFormat="1" ht="12"/>
    <row r="183" s="38" customFormat="1" ht="12"/>
    <row r="184" s="38" customFormat="1" ht="12"/>
    <row r="185" s="38" customFormat="1" ht="12"/>
    <row r="186" s="38" customFormat="1" ht="12"/>
    <row r="187" s="38" customFormat="1" ht="12"/>
    <row r="188" s="38" customFormat="1" ht="12"/>
    <row r="189" s="38" customFormat="1" ht="12"/>
    <row r="190" s="38" customFormat="1" ht="12"/>
    <row r="191" s="38" customFormat="1" ht="12"/>
    <row r="192" s="38" customFormat="1" ht="12"/>
    <row r="193" s="38" customFormat="1" ht="12"/>
    <row r="194" s="38" customFormat="1" ht="12"/>
    <row r="195" s="38" customFormat="1" ht="12"/>
    <row r="196" s="38" customFormat="1" ht="12"/>
    <row r="197" s="38" customFormat="1" ht="12"/>
    <row r="198" s="38" customFormat="1" ht="12"/>
    <row r="199" s="38" customFormat="1" ht="12"/>
    <row r="200" s="38" customFormat="1" ht="12"/>
    <row r="201" s="38" customFormat="1" ht="12"/>
    <row r="202" s="38" customFormat="1" ht="12"/>
    <row r="203" s="38" customFormat="1" ht="12"/>
    <row r="204" s="38" customFormat="1" ht="12"/>
    <row r="205" s="38" customFormat="1" ht="12"/>
    <row r="206" s="38" customFormat="1" ht="12"/>
    <row r="207" s="38" customFormat="1" ht="12"/>
    <row r="208" s="38" customFormat="1" ht="12"/>
    <row r="209" s="38" customFormat="1" ht="12"/>
    <row r="210" s="38" customFormat="1" ht="12"/>
    <row r="211" s="38" customFormat="1" ht="12"/>
    <row r="212" s="38" customFormat="1" ht="12"/>
    <row r="213" s="38" customFormat="1" ht="12"/>
    <row r="214" s="38" customFormat="1" ht="12"/>
    <row r="215" s="38" customFormat="1" ht="12"/>
    <row r="216" s="38" customFormat="1" ht="12"/>
    <row r="217" s="38" customFormat="1" ht="12"/>
    <row r="218" s="38" customFormat="1" ht="12"/>
    <row r="219" s="38" customFormat="1" ht="12"/>
    <row r="220" s="38" customFormat="1" ht="12"/>
    <row r="221" s="38" customFormat="1" ht="12"/>
    <row r="222" s="38" customFormat="1" ht="12"/>
    <row r="223" s="38" customFormat="1" ht="12"/>
    <row r="224" s="38" customFormat="1" ht="12"/>
    <row r="225" s="38" customFormat="1" ht="12"/>
    <row r="226" s="38" customFormat="1" ht="12"/>
    <row r="227" s="38" customFormat="1" ht="12"/>
    <row r="228" s="38" customFormat="1" ht="12"/>
    <row r="229" s="38" customFormat="1" ht="12"/>
    <row r="230" s="38" customFormat="1" ht="12"/>
    <row r="231" s="38" customFormat="1" ht="12"/>
    <row r="232" s="38" customFormat="1" ht="12"/>
    <row r="233" s="38" customFormat="1" ht="12"/>
    <row r="234" s="38" customFormat="1" ht="12"/>
    <row r="235" s="38" customFormat="1" ht="12"/>
    <row r="236" s="38" customFormat="1" ht="12"/>
    <row r="237" s="38" customFormat="1" ht="12"/>
    <row r="238" s="38" customFormat="1" ht="12"/>
    <row r="239" s="38" customFormat="1" ht="12"/>
    <row r="240" s="38" customFormat="1" ht="12"/>
    <row r="241" s="38" customFormat="1" ht="12"/>
    <row r="242" s="38" customFormat="1" ht="12"/>
    <row r="243" s="38" customFormat="1" ht="12"/>
    <row r="244" s="38" customFormat="1" ht="12"/>
    <row r="245" s="38" customFormat="1" ht="12"/>
    <row r="246" s="38" customFormat="1" ht="12"/>
    <row r="247" s="38" customFormat="1" ht="12"/>
    <row r="248" s="38" customFormat="1" ht="12"/>
    <row r="249" s="38" customFormat="1" ht="12"/>
    <row r="250" s="38" customFormat="1" ht="12"/>
    <row r="251" s="38" customFormat="1" ht="12"/>
    <row r="252" s="38" customFormat="1" ht="12"/>
    <row r="253" s="38" customFormat="1" ht="12"/>
    <row r="254" s="38" customFormat="1" ht="12"/>
    <row r="255" s="38" customFormat="1" ht="12"/>
    <row r="256" s="38" customFormat="1" ht="12"/>
    <row r="257" s="38" customFormat="1" ht="12"/>
    <row r="258" s="38" customFormat="1" ht="12"/>
    <row r="259" s="38" customFormat="1" ht="12"/>
    <row r="260" s="38" customFormat="1" ht="12"/>
    <row r="261" s="38" customFormat="1" ht="12"/>
    <row r="262" s="38" customFormat="1" ht="12"/>
    <row r="263" s="38" customFormat="1" ht="12"/>
    <row r="264" s="38" customFormat="1" ht="12"/>
    <row r="265" s="38" customFormat="1" ht="12"/>
    <row r="266" s="38" customFormat="1" ht="12"/>
    <row r="267" s="38" customFormat="1" ht="12"/>
    <row r="268" s="38" customFormat="1" ht="12"/>
  </sheetData>
  <mergeCells count="43">
    <mergeCell ref="D10:F10"/>
    <mergeCell ref="I1:J1"/>
    <mergeCell ref="J2:K2"/>
    <mergeCell ref="D3:F4"/>
    <mergeCell ref="G3:H4"/>
    <mergeCell ref="I3:K4"/>
    <mergeCell ref="B4:C4"/>
    <mergeCell ref="I9:K10"/>
    <mergeCell ref="B5:C5"/>
    <mergeCell ref="D5:F5"/>
    <mergeCell ref="G5:H6"/>
    <mergeCell ref="I5:K6"/>
    <mergeCell ref="B6:C6"/>
    <mergeCell ref="D6:F6"/>
    <mergeCell ref="B7:C8"/>
    <mergeCell ref="D7:F8"/>
    <mergeCell ref="G7:H8"/>
    <mergeCell ref="I7:K8"/>
    <mergeCell ref="B9:C9"/>
    <mergeCell ref="D9:F9"/>
    <mergeCell ref="G9:H10"/>
    <mergeCell ref="B10:C10"/>
    <mergeCell ref="D11:F12"/>
    <mergeCell ref="G11:H12"/>
    <mergeCell ref="I11:K12"/>
    <mergeCell ref="C19:E19"/>
    <mergeCell ref="B11:C12"/>
    <mergeCell ref="C33:J33"/>
    <mergeCell ref="C16:F16"/>
    <mergeCell ref="B14:K14"/>
    <mergeCell ref="C30:J30"/>
    <mergeCell ref="C31:J31"/>
    <mergeCell ref="C24:E24"/>
    <mergeCell ref="C29:J29"/>
    <mergeCell ref="C28:J28"/>
    <mergeCell ref="C27:J27"/>
    <mergeCell ref="C26:J26"/>
    <mergeCell ref="C25:J25"/>
    <mergeCell ref="F24:J24"/>
    <mergeCell ref="C21:E21"/>
    <mergeCell ref="C22:E22"/>
    <mergeCell ref="C32:J32"/>
    <mergeCell ref="C20:E20"/>
  </mergeCells>
  <pageMargins left="0.39370078740157483" right="0.39370078740157483" top="0.39370078740157483" bottom="0.39370078740157483" header="0.39370078740157483" footer="0.39370078740157483"/>
  <pageSetup paperSize="9" orientation="portrait" r:id="rId1"/>
  <headerFooter alignWithMargins="0">
    <oddHeader xml:space="preserve">&amp;CSeite 1 von 2 Seiten
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77"/>
  <sheetViews>
    <sheetView zoomScale="130" zoomScaleNormal="130" workbookViewId="0">
      <selection activeCell="D143" sqref="D143"/>
    </sheetView>
  </sheetViews>
  <sheetFormatPr defaultColWidth="7.7109375" defaultRowHeight="12"/>
  <cols>
    <col min="1" max="1" width="5.42578125" style="294" customWidth="1"/>
    <col min="2" max="2" width="9.28515625" style="294" customWidth="1"/>
    <col min="3" max="3" width="9.5703125" style="294" customWidth="1"/>
    <col min="4" max="8" width="8.7109375" style="294" customWidth="1"/>
    <col min="9" max="9" width="9" style="294" customWidth="1"/>
    <col min="10" max="10" width="8.7109375" style="294" customWidth="1"/>
    <col min="11" max="11" width="1" style="294" customWidth="1"/>
    <col min="12" max="12" width="1.28515625" style="294" customWidth="1"/>
    <col min="13" max="13" width="1.7109375" style="294" customWidth="1"/>
    <col min="14" max="14" width="4.85546875" style="294" customWidth="1"/>
    <col min="15" max="16384" width="7.7109375" style="294"/>
  </cols>
  <sheetData>
    <row r="1" spans="1:10" ht="3" customHeight="1" thickBot="1">
      <c r="A1" s="37"/>
      <c r="B1" s="37"/>
      <c r="C1" s="37"/>
      <c r="D1" s="37"/>
      <c r="E1" s="37"/>
      <c r="F1" s="37"/>
      <c r="G1" s="37"/>
      <c r="H1" s="1407"/>
      <c r="I1" s="1407"/>
      <c r="J1" s="37"/>
    </row>
    <row r="2" spans="1:10" ht="18.75" customHeight="1" thickBot="1">
      <c r="A2" s="37"/>
      <c r="B2" s="37"/>
      <c r="C2" s="37"/>
      <c r="D2" s="37"/>
      <c r="E2" s="37"/>
      <c r="F2" s="37"/>
      <c r="G2" s="37"/>
      <c r="H2" s="373" t="s">
        <v>170</v>
      </c>
      <c r="I2" s="762" t="s">
        <v>31</v>
      </c>
      <c r="J2" s="763"/>
    </row>
    <row r="3" spans="1:10" ht="13.5" customHeight="1">
      <c r="A3" s="371" t="s">
        <v>216</v>
      </c>
      <c r="B3" s="372"/>
      <c r="C3" s="766" t="s">
        <v>31</v>
      </c>
      <c r="D3" s="767"/>
      <c r="E3" s="1421"/>
      <c r="F3" s="1424" t="s">
        <v>156</v>
      </c>
      <c r="G3" s="1425"/>
      <c r="H3" s="1528" t="s">
        <v>31</v>
      </c>
      <c r="I3" s="1529"/>
      <c r="J3" s="1530"/>
    </row>
    <row r="4" spans="1:10" ht="13.5" customHeight="1">
      <c r="A4" s="1416" t="s">
        <v>152</v>
      </c>
      <c r="B4" s="1417"/>
      <c r="C4" s="769"/>
      <c r="D4" s="770"/>
      <c r="E4" s="1422"/>
      <c r="F4" s="1426"/>
      <c r="G4" s="1427"/>
      <c r="H4" s="1531"/>
      <c r="I4" s="1532"/>
      <c r="J4" s="1533"/>
    </row>
    <row r="5" spans="1:10" ht="12.75" customHeight="1">
      <c r="A5" s="1418" t="s">
        <v>153</v>
      </c>
      <c r="B5" s="1419"/>
      <c r="C5" s="796"/>
      <c r="D5" s="796"/>
      <c r="E5" s="1420"/>
      <c r="F5" s="1411" t="s">
        <v>219</v>
      </c>
      <c r="G5" s="1412"/>
      <c r="H5" s="795" t="s">
        <v>31</v>
      </c>
      <c r="I5" s="796"/>
      <c r="J5" s="797"/>
    </row>
    <row r="6" spans="1:10" ht="12.75" customHeight="1">
      <c r="A6" s="1433" t="s">
        <v>217</v>
      </c>
      <c r="B6" s="1409"/>
      <c r="C6" s="780" t="s">
        <v>31</v>
      </c>
      <c r="D6" s="780"/>
      <c r="E6" s="1410"/>
      <c r="F6" s="1413"/>
      <c r="G6" s="1414"/>
      <c r="H6" s="779"/>
      <c r="I6" s="780"/>
      <c r="J6" s="781"/>
    </row>
    <row r="7" spans="1:10" ht="9" customHeight="1">
      <c r="A7" s="782" t="s">
        <v>154</v>
      </c>
      <c r="B7" s="783"/>
      <c r="C7" s="784"/>
      <c r="D7" s="785"/>
      <c r="E7" s="1415"/>
      <c r="F7" s="1411" t="s">
        <v>157</v>
      </c>
      <c r="G7" s="1412"/>
      <c r="H7" s="1540"/>
      <c r="I7" s="1541"/>
      <c r="J7" s="1542"/>
    </row>
    <row r="8" spans="1:10" ht="9" customHeight="1">
      <c r="A8" s="782"/>
      <c r="B8" s="783"/>
      <c r="C8" s="784"/>
      <c r="D8" s="785"/>
      <c r="E8" s="1415"/>
      <c r="F8" s="1413"/>
      <c r="G8" s="1414"/>
      <c r="H8" s="1543"/>
      <c r="I8" s="1544"/>
      <c r="J8" s="1545"/>
    </row>
    <row r="9" spans="1:10" ht="12.75" customHeight="1">
      <c r="A9" s="1418" t="s">
        <v>166</v>
      </c>
      <c r="B9" s="1419"/>
      <c r="C9" s="796" t="s">
        <v>31</v>
      </c>
      <c r="D9" s="796"/>
      <c r="E9" s="1420"/>
      <c r="F9" s="1428" t="s">
        <v>220</v>
      </c>
      <c r="G9" s="1429"/>
      <c r="H9" s="795" t="s">
        <v>31</v>
      </c>
      <c r="I9" s="796"/>
      <c r="J9" s="797"/>
    </row>
    <row r="10" spans="1:10" ht="12.75" customHeight="1">
      <c r="A10" s="1433" t="s">
        <v>367</v>
      </c>
      <c r="B10" s="1409"/>
      <c r="C10" s="780" t="s">
        <v>31</v>
      </c>
      <c r="D10" s="780"/>
      <c r="E10" s="1410"/>
      <c r="F10" s="1426"/>
      <c r="G10" s="1427"/>
      <c r="H10" s="779"/>
      <c r="I10" s="780"/>
      <c r="J10" s="781"/>
    </row>
    <row r="11" spans="1:10" ht="7.5" customHeight="1">
      <c r="A11" s="782" t="s">
        <v>158</v>
      </c>
      <c r="B11" s="783"/>
      <c r="C11" s="784" t="s">
        <v>31</v>
      </c>
      <c r="D11" s="785"/>
      <c r="E11" s="1415"/>
      <c r="F11" s="1411" t="s">
        <v>334</v>
      </c>
      <c r="G11" s="1412"/>
      <c r="H11" s="795"/>
      <c r="I11" s="796"/>
      <c r="J11" s="797"/>
    </row>
    <row r="12" spans="1:10" ht="16.5" customHeight="1" thickBot="1">
      <c r="A12" s="804"/>
      <c r="B12" s="805"/>
      <c r="C12" s="806"/>
      <c r="D12" s="807"/>
      <c r="E12" s="1432"/>
      <c r="F12" s="1481"/>
      <c r="G12" s="1482"/>
      <c r="H12" s="806"/>
      <c r="I12" s="807"/>
      <c r="J12" s="808"/>
    </row>
    <row r="13" spans="1:10" ht="6.75" customHeight="1"/>
    <row r="14" spans="1:10" ht="14.25" customHeight="1">
      <c r="A14" s="1547" t="s">
        <v>327</v>
      </c>
      <c r="B14" s="1547"/>
      <c r="C14" s="1547"/>
      <c r="D14" s="1547"/>
      <c r="E14" s="1547"/>
      <c r="F14" s="1547"/>
      <c r="G14" s="1547"/>
      <c r="H14" s="1547"/>
      <c r="I14" s="1547"/>
      <c r="J14" s="1547"/>
    </row>
    <row r="15" spans="1:10" ht="6" customHeight="1"/>
    <row r="16" spans="1:10" ht="13.5" customHeight="1">
      <c r="A16" s="1548" t="s">
        <v>335</v>
      </c>
      <c r="B16" s="1548"/>
      <c r="C16" s="1548"/>
      <c r="D16" s="1548"/>
      <c r="E16" s="1539"/>
      <c r="F16" s="1539"/>
      <c r="G16" s="1539"/>
      <c r="H16" s="1539"/>
    </row>
    <row r="17" spans="1:13" ht="8.25" customHeight="1" thickBot="1">
      <c r="A17" s="295"/>
      <c r="B17" s="295"/>
      <c r="C17" s="295"/>
      <c r="D17" s="295"/>
    </row>
    <row r="18" spans="1:13" ht="13.5" customHeight="1" thickBot="1">
      <c r="A18" s="504" t="s">
        <v>181</v>
      </c>
      <c r="B18" s="645"/>
      <c r="C18" s="508" t="s">
        <v>221</v>
      </c>
      <c r="D18" s="515" t="s">
        <v>222</v>
      </c>
      <c r="E18" s="296" t="s">
        <v>223</v>
      </c>
      <c r="F18" s="515" t="s">
        <v>224</v>
      </c>
      <c r="G18" s="296" t="s">
        <v>225</v>
      </c>
      <c r="H18" s="508" t="s">
        <v>226</v>
      </c>
      <c r="I18" s="296" t="s">
        <v>81</v>
      </c>
      <c r="J18" s="297" t="s">
        <v>82</v>
      </c>
    </row>
    <row r="19" spans="1:13" ht="15" customHeight="1">
      <c r="A19" s="298"/>
      <c r="B19" s="505" t="s">
        <v>92</v>
      </c>
      <c r="C19" s="509"/>
      <c r="D19" s="516"/>
      <c r="E19" s="517"/>
      <c r="F19" s="517"/>
      <c r="G19" s="517"/>
      <c r="H19" s="518"/>
      <c r="I19" s="512" t="e">
        <f>AVERAGE(D19:H19)</f>
        <v>#DIV/0!</v>
      </c>
      <c r="J19" s="358" t="e">
        <f>STDEV(D19:H19)</f>
        <v>#DIV/0!</v>
      </c>
      <c r="M19" s="299"/>
    </row>
    <row r="20" spans="1:13" ht="15" customHeight="1">
      <c r="A20" s="298"/>
      <c r="B20" s="506" t="s">
        <v>93</v>
      </c>
      <c r="C20" s="510"/>
      <c r="D20" s="519"/>
      <c r="E20" s="349"/>
      <c r="F20" s="349"/>
      <c r="G20" s="349"/>
      <c r="H20" s="520"/>
      <c r="I20" s="513" t="e">
        <f t="shared" ref="I20:I43" si="0">AVERAGE(D20:H20)</f>
        <v>#DIV/0!</v>
      </c>
      <c r="J20" s="359" t="e">
        <f t="shared" ref="J20:J43" si="1">STDEV(D20:H20)</f>
        <v>#DIV/0!</v>
      </c>
    </row>
    <row r="21" spans="1:13" ht="15" customHeight="1">
      <c r="A21" s="298"/>
      <c r="B21" s="506" t="s">
        <v>94</v>
      </c>
      <c r="C21" s="510"/>
      <c r="D21" s="519"/>
      <c r="E21" s="349"/>
      <c r="F21" s="349"/>
      <c r="G21" s="349"/>
      <c r="H21" s="520"/>
      <c r="I21" s="513" t="e">
        <f t="shared" si="0"/>
        <v>#DIV/0!</v>
      </c>
      <c r="J21" s="359" t="e">
        <f t="shared" si="1"/>
        <v>#DIV/0!</v>
      </c>
    </row>
    <row r="22" spans="1:13" ht="15" customHeight="1">
      <c r="A22" s="298"/>
      <c r="B22" s="506" t="s">
        <v>95</v>
      </c>
      <c r="C22" s="510"/>
      <c r="D22" s="519"/>
      <c r="E22" s="349"/>
      <c r="F22" s="349"/>
      <c r="G22" s="349"/>
      <c r="H22" s="520"/>
      <c r="I22" s="513" t="e">
        <f t="shared" si="0"/>
        <v>#DIV/0!</v>
      </c>
      <c r="J22" s="359" t="e">
        <f t="shared" si="1"/>
        <v>#DIV/0!</v>
      </c>
    </row>
    <row r="23" spans="1:13" ht="15" customHeight="1">
      <c r="A23" s="298"/>
      <c r="B23" s="506" t="s">
        <v>96</v>
      </c>
      <c r="C23" s="510"/>
      <c r="D23" s="519"/>
      <c r="E23" s="349"/>
      <c r="F23" s="349"/>
      <c r="G23" s="349"/>
      <c r="H23" s="520"/>
      <c r="I23" s="513" t="e">
        <f t="shared" si="0"/>
        <v>#DIV/0!</v>
      </c>
      <c r="J23" s="359" t="e">
        <f t="shared" si="1"/>
        <v>#DIV/0!</v>
      </c>
    </row>
    <row r="24" spans="1:13" ht="15" customHeight="1">
      <c r="A24" s="298"/>
      <c r="B24" s="506" t="s">
        <v>97</v>
      </c>
      <c r="C24" s="510"/>
      <c r="D24" s="519"/>
      <c r="E24" s="349"/>
      <c r="F24" s="349"/>
      <c r="G24" s="349"/>
      <c r="H24" s="520"/>
      <c r="I24" s="513" t="e">
        <f t="shared" si="0"/>
        <v>#DIV/0!</v>
      </c>
      <c r="J24" s="359" t="e">
        <f t="shared" si="1"/>
        <v>#DIV/0!</v>
      </c>
    </row>
    <row r="25" spans="1:13" ht="15" customHeight="1">
      <c r="A25" s="298"/>
      <c r="B25" s="506" t="s">
        <v>98</v>
      </c>
      <c r="C25" s="510"/>
      <c r="D25" s="519"/>
      <c r="E25" s="349"/>
      <c r="F25" s="349"/>
      <c r="G25" s="349"/>
      <c r="H25" s="520"/>
      <c r="I25" s="513" t="e">
        <f t="shared" si="0"/>
        <v>#DIV/0!</v>
      </c>
      <c r="J25" s="359" t="e">
        <f t="shared" si="1"/>
        <v>#DIV/0!</v>
      </c>
    </row>
    <row r="26" spans="1:13" ht="15" customHeight="1">
      <c r="A26" s="298"/>
      <c r="B26" s="506" t="s">
        <v>99</v>
      </c>
      <c r="C26" s="510"/>
      <c r="D26" s="519"/>
      <c r="E26" s="349"/>
      <c r="F26" s="349"/>
      <c r="G26" s="349"/>
      <c r="H26" s="520"/>
      <c r="I26" s="513" t="e">
        <f t="shared" si="0"/>
        <v>#DIV/0!</v>
      </c>
      <c r="J26" s="359" t="e">
        <f t="shared" si="1"/>
        <v>#DIV/0!</v>
      </c>
    </row>
    <row r="27" spans="1:13" ht="15" customHeight="1">
      <c r="A27" s="298"/>
      <c r="B27" s="506" t="s">
        <v>100</v>
      </c>
      <c r="C27" s="510"/>
      <c r="D27" s="519"/>
      <c r="E27" s="349"/>
      <c r="F27" s="349"/>
      <c r="G27" s="349"/>
      <c r="H27" s="520"/>
      <c r="I27" s="513" t="e">
        <f t="shared" si="0"/>
        <v>#DIV/0!</v>
      </c>
      <c r="J27" s="359" t="e">
        <f t="shared" si="1"/>
        <v>#DIV/0!</v>
      </c>
    </row>
    <row r="28" spans="1:13" ht="15" customHeight="1">
      <c r="A28" s="298"/>
      <c r="B28" s="506" t="s">
        <v>101</v>
      </c>
      <c r="C28" s="510"/>
      <c r="D28" s="519"/>
      <c r="E28" s="349"/>
      <c r="F28" s="349"/>
      <c r="G28" s="349"/>
      <c r="H28" s="520"/>
      <c r="I28" s="513" t="e">
        <f t="shared" si="0"/>
        <v>#DIV/0!</v>
      </c>
      <c r="J28" s="359" t="e">
        <f t="shared" si="1"/>
        <v>#DIV/0!</v>
      </c>
    </row>
    <row r="29" spans="1:13" ht="15" customHeight="1">
      <c r="A29" s="298"/>
      <c r="B29" s="506" t="s">
        <v>102</v>
      </c>
      <c r="C29" s="510"/>
      <c r="D29" s="519"/>
      <c r="E29" s="349"/>
      <c r="F29" s="349"/>
      <c r="G29" s="349"/>
      <c r="H29" s="520"/>
      <c r="I29" s="513" t="e">
        <f t="shared" si="0"/>
        <v>#DIV/0!</v>
      </c>
      <c r="J29" s="359" t="e">
        <f t="shared" si="1"/>
        <v>#DIV/0!</v>
      </c>
    </row>
    <row r="30" spans="1:13" ht="15" customHeight="1">
      <c r="A30" s="298"/>
      <c r="B30" s="506" t="s">
        <v>103</v>
      </c>
      <c r="C30" s="510"/>
      <c r="D30" s="519"/>
      <c r="E30" s="349"/>
      <c r="F30" s="349"/>
      <c r="G30" s="349"/>
      <c r="H30" s="520"/>
      <c r="I30" s="513" t="e">
        <f t="shared" si="0"/>
        <v>#DIV/0!</v>
      </c>
      <c r="J30" s="359" t="e">
        <f t="shared" si="1"/>
        <v>#DIV/0!</v>
      </c>
    </row>
    <row r="31" spans="1:13" ht="15" customHeight="1">
      <c r="A31" s="298"/>
      <c r="B31" s="506" t="s">
        <v>104</v>
      </c>
      <c r="C31" s="510"/>
      <c r="D31" s="519"/>
      <c r="E31" s="349"/>
      <c r="F31" s="349"/>
      <c r="G31" s="349"/>
      <c r="H31" s="520"/>
      <c r="I31" s="513" t="e">
        <f t="shared" si="0"/>
        <v>#DIV/0!</v>
      </c>
      <c r="J31" s="359" t="e">
        <f t="shared" si="1"/>
        <v>#DIV/0!</v>
      </c>
    </row>
    <row r="32" spans="1:13" ht="15" customHeight="1">
      <c r="A32" s="298"/>
      <c r="B32" s="506" t="s">
        <v>105</v>
      </c>
      <c r="C32" s="510"/>
      <c r="D32" s="519"/>
      <c r="E32" s="349"/>
      <c r="F32" s="349"/>
      <c r="G32" s="349"/>
      <c r="H32" s="520"/>
      <c r="I32" s="513" t="e">
        <f t="shared" si="0"/>
        <v>#DIV/0!</v>
      </c>
      <c r="J32" s="359" t="e">
        <f t="shared" si="1"/>
        <v>#DIV/0!</v>
      </c>
    </row>
    <row r="33" spans="1:13" ht="15" customHeight="1">
      <c r="A33" s="298"/>
      <c r="B33" s="506" t="s">
        <v>106</v>
      </c>
      <c r="C33" s="510"/>
      <c r="D33" s="519"/>
      <c r="E33" s="349"/>
      <c r="F33" s="349"/>
      <c r="G33" s="349"/>
      <c r="H33" s="520"/>
      <c r="I33" s="513" t="e">
        <f t="shared" si="0"/>
        <v>#DIV/0!</v>
      </c>
      <c r="J33" s="359" t="e">
        <f t="shared" si="1"/>
        <v>#DIV/0!</v>
      </c>
    </row>
    <row r="34" spans="1:13" ht="15" customHeight="1">
      <c r="A34" s="298"/>
      <c r="B34" s="506" t="s">
        <v>107</v>
      </c>
      <c r="C34" s="510"/>
      <c r="D34" s="519"/>
      <c r="E34" s="349"/>
      <c r="F34" s="349"/>
      <c r="G34" s="349"/>
      <c r="H34" s="520"/>
      <c r="I34" s="513" t="e">
        <f t="shared" si="0"/>
        <v>#DIV/0!</v>
      </c>
      <c r="J34" s="359" t="e">
        <f t="shared" si="1"/>
        <v>#DIV/0!</v>
      </c>
    </row>
    <row r="35" spans="1:13" ht="15" customHeight="1">
      <c r="A35" s="298"/>
      <c r="B35" s="506" t="s">
        <v>108</v>
      </c>
      <c r="C35" s="510"/>
      <c r="D35" s="519"/>
      <c r="E35" s="349"/>
      <c r="F35" s="349"/>
      <c r="G35" s="349"/>
      <c r="H35" s="520"/>
      <c r="I35" s="513" t="e">
        <f t="shared" si="0"/>
        <v>#DIV/0!</v>
      </c>
      <c r="J35" s="359" t="e">
        <f t="shared" si="1"/>
        <v>#DIV/0!</v>
      </c>
    </row>
    <row r="36" spans="1:13" ht="15" customHeight="1">
      <c r="A36" s="298"/>
      <c r="B36" s="506" t="s">
        <v>109</v>
      </c>
      <c r="C36" s="510"/>
      <c r="D36" s="519"/>
      <c r="E36" s="349"/>
      <c r="F36" s="349"/>
      <c r="G36" s="349"/>
      <c r="H36" s="520"/>
      <c r="I36" s="513" t="e">
        <f t="shared" si="0"/>
        <v>#DIV/0!</v>
      </c>
      <c r="J36" s="359" t="e">
        <f t="shared" si="1"/>
        <v>#DIV/0!</v>
      </c>
    </row>
    <row r="37" spans="1:13" ht="15" customHeight="1">
      <c r="A37" s="298"/>
      <c r="B37" s="506" t="s">
        <v>110</v>
      </c>
      <c r="C37" s="510"/>
      <c r="D37" s="519"/>
      <c r="E37" s="349"/>
      <c r="F37" s="349"/>
      <c r="G37" s="349"/>
      <c r="H37" s="520"/>
      <c r="I37" s="513" t="e">
        <f t="shared" si="0"/>
        <v>#DIV/0!</v>
      </c>
      <c r="J37" s="359" t="e">
        <f t="shared" si="1"/>
        <v>#DIV/0!</v>
      </c>
    </row>
    <row r="38" spans="1:13" ht="15" customHeight="1">
      <c r="A38" s="298"/>
      <c r="B38" s="506" t="s">
        <v>111</v>
      </c>
      <c r="C38" s="510"/>
      <c r="D38" s="519"/>
      <c r="E38" s="349"/>
      <c r="F38" s="349"/>
      <c r="G38" s="349"/>
      <c r="H38" s="520"/>
      <c r="I38" s="513" t="e">
        <f t="shared" si="0"/>
        <v>#DIV/0!</v>
      </c>
      <c r="J38" s="359" t="e">
        <f t="shared" si="1"/>
        <v>#DIV/0!</v>
      </c>
    </row>
    <row r="39" spans="1:13" ht="15" customHeight="1">
      <c r="A39" s="298"/>
      <c r="B39" s="506" t="s">
        <v>112</v>
      </c>
      <c r="C39" s="510"/>
      <c r="D39" s="519"/>
      <c r="E39" s="349"/>
      <c r="F39" s="349"/>
      <c r="G39" s="349"/>
      <c r="H39" s="520"/>
      <c r="I39" s="513" t="e">
        <f t="shared" si="0"/>
        <v>#DIV/0!</v>
      </c>
      <c r="J39" s="359" t="e">
        <f t="shared" si="1"/>
        <v>#DIV/0!</v>
      </c>
    </row>
    <row r="40" spans="1:13" ht="15" customHeight="1">
      <c r="A40" s="298"/>
      <c r="B40" s="506" t="s">
        <v>113</v>
      </c>
      <c r="C40" s="510"/>
      <c r="D40" s="519"/>
      <c r="E40" s="349"/>
      <c r="F40" s="349"/>
      <c r="G40" s="349"/>
      <c r="H40" s="520"/>
      <c r="I40" s="513" t="e">
        <f t="shared" si="0"/>
        <v>#DIV/0!</v>
      </c>
      <c r="J40" s="359" t="e">
        <f t="shared" si="1"/>
        <v>#DIV/0!</v>
      </c>
    </row>
    <row r="41" spans="1:13" ht="15" customHeight="1">
      <c r="A41" s="298"/>
      <c r="B41" s="506" t="s">
        <v>114</v>
      </c>
      <c r="C41" s="510"/>
      <c r="D41" s="519"/>
      <c r="E41" s="349"/>
      <c r="F41" s="349"/>
      <c r="G41" s="349"/>
      <c r="H41" s="520"/>
      <c r="I41" s="513" t="e">
        <f t="shared" si="0"/>
        <v>#DIV/0!</v>
      </c>
      <c r="J41" s="359" t="e">
        <f t="shared" si="1"/>
        <v>#DIV/0!</v>
      </c>
    </row>
    <row r="42" spans="1:13" ht="15" customHeight="1">
      <c r="A42" s="298"/>
      <c r="B42" s="506" t="s">
        <v>115</v>
      </c>
      <c r="C42" s="510"/>
      <c r="D42" s="519"/>
      <c r="E42" s="349"/>
      <c r="F42" s="349"/>
      <c r="G42" s="349"/>
      <c r="H42" s="520"/>
      <c r="I42" s="513" t="e">
        <f t="shared" si="0"/>
        <v>#DIV/0!</v>
      </c>
      <c r="J42" s="359" t="e">
        <f t="shared" si="1"/>
        <v>#DIV/0!</v>
      </c>
    </row>
    <row r="43" spans="1:13" ht="15" customHeight="1" thickBot="1">
      <c r="A43" s="298"/>
      <c r="B43" s="507" t="s">
        <v>116</v>
      </c>
      <c r="C43" s="511"/>
      <c r="D43" s="521"/>
      <c r="E43" s="522"/>
      <c r="F43" s="522"/>
      <c r="G43" s="522"/>
      <c r="H43" s="523"/>
      <c r="I43" s="514" t="e">
        <f t="shared" si="0"/>
        <v>#DIV/0!</v>
      </c>
      <c r="J43" s="360" t="e">
        <f t="shared" si="1"/>
        <v>#DIV/0!</v>
      </c>
      <c r="M43" s="129"/>
    </row>
    <row r="44" spans="1:13" ht="6" customHeight="1" thickBot="1">
      <c r="G44" s="300"/>
      <c r="H44" s="301"/>
      <c r="I44" s="301"/>
    </row>
    <row r="45" spans="1:13" ht="12.95" customHeight="1" thickBot="1">
      <c r="A45" s="302"/>
      <c r="B45" s="1549" t="s">
        <v>455</v>
      </c>
      <c r="C45" s="1551"/>
      <c r="F45" s="302"/>
      <c r="G45" s="524" t="s">
        <v>340</v>
      </c>
      <c r="H45" s="525"/>
      <c r="I45" s="525"/>
      <c r="J45" s="526"/>
    </row>
    <row r="46" spans="1:13" ht="12.95" customHeight="1" thickBot="1">
      <c r="A46" s="302"/>
      <c r="B46" s="1550"/>
      <c r="C46" s="1552"/>
      <c r="D46" s="302"/>
      <c r="E46" s="302"/>
      <c r="F46" s="302"/>
      <c r="G46" s="524" t="s">
        <v>341</v>
      </c>
      <c r="H46" s="525"/>
      <c r="I46" s="525"/>
      <c r="J46" s="526"/>
    </row>
    <row r="47" spans="1:13" ht="12.95" customHeight="1">
      <c r="A47" s="302"/>
      <c r="B47" s="1534" t="s">
        <v>227</v>
      </c>
      <c r="C47" s="1535"/>
      <c r="D47" s="350">
        <f>MIN(D19:H43)</f>
        <v>0</v>
      </c>
      <c r="E47" s="302"/>
      <c r="F47" s="302"/>
      <c r="G47" s="303" t="s">
        <v>342</v>
      </c>
      <c r="H47" s="304"/>
      <c r="I47" s="304"/>
      <c r="J47" s="350">
        <f>J45-J46</f>
        <v>0</v>
      </c>
    </row>
    <row r="48" spans="1:13" ht="12.95" customHeight="1">
      <c r="B48" s="1534" t="s">
        <v>228</v>
      </c>
      <c r="C48" s="1535"/>
      <c r="D48" s="351">
        <f>MAX(D19:H43)</f>
        <v>0</v>
      </c>
      <c r="E48" s="302"/>
    </row>
    <row r="49" spans="1:10" ht="10.5" customHeight="1"/>
    <row r="50" spans="1:10">
      <c r="B50" s="1536" t="s">
        <v>120</v>
      </c>
      <c r="C50" s="305" t="s">
        <v>118</v>
      </c>
      <c r="D50" s="1537" t="s">
        <v>119</v>
      </c>
      <c r="E50" s="1509" t="e">
        <f>AVERAGE(I19:I43)</f>
        <v>#DIV/0!</v>
      </c>
    </row>
    <row r="51" spans="1:10">
      <c r="B51" s="1537"/>
      <c r="C51" s="306">
        <v>25</v>
      </c>
      <c r="D51" s="1537"/>
      <c r="E51" s="1538"/>
    </row>
    <row r="52" spans="1:10" ht="10.5" customHeight="1"/>
    <row r="53" spans="1:10" ht="14.25" customHeight="1">
      <c r="B53" s="1546" t="s">
        <v>121</v>
      </c>
      <c r="C53" s="305" t="s">
        <v>122</v>
      </c>
      <c r="D53" s="1537" t="s">
        <v>123</v>
      </c>
      <c r="E53" s="308">
        <v>1</v>
      </c>
      <c r="F53" s="1537" t="s">
        <v>124</v>
      </c>
      <c r="G53" s="1509" t="e">
        <f>AVERAGE(J19:J43)*(1/0.94)</f>
        <v>#DIV/0!</v>
      </c>
      <c r="I53" s="1505" t="s">
        <v>125</v>
      </c>
      <c r="J53" s="1506"/>
    </row>
    <row r="54" spans="1:10" ht="16.5" customHeight="1">
      <c r="B54" s="1546"/>
      <c r="C54" s="309">
        <v>25</v>
      </c>
      <c r="D54" s="1537"/>
      <c r="E54" s="310" t="s">
        <v>126</v>
      </c>
      <c r="F54" s="1537"/>
      <c r="G54" s="1510"/>
      <c r="I54" s="1507"/>
      <c r="J54" s="1508"/>
    </row>
    <row r="55" spans="1:10" ht="12" customHeight="1" thickBot="1">
      <c r="B55" s="307"/>
      <c r="C55" s="306"/>
      <c r="D55" s="298"/>
      <c r="E55" s="311"/>
      <c r="F55" s="298"/>
      <c r="G55" s="312"/>
      <c r="I55" s="313"/>
      <c r="J55" s="313"/>
    </row>
    <row r="56" spans="1:10" ht="12.75">
      <c r="A56" s="272" t="s">
        <v>174</v>
      </c>
      <c r="B56" s="41"/>
      <c r="C56" s="41"/>
      <c r="D56" s="41"/>
      <c r="E56" s="41"/>
      <c r="F56" s="41"/>
      <c r="G56" s="41"/>
      <c r="H56" s="41"/>
      <c r="I56" s="41"/>
      <c r="J56" s="297"/>
    </row>
    <row r="57" spans="1:10" ht="12.75">
      <c r="A57" s="273" t="s">
        <v>229</v>
      </c>
      <c r="B57" s="40"/>
      <c r="C57" s="40"/>
      <c r="D57" s="40"/>
      <c r="E57" s="40"/>
      <c r="F57" s="40"/>
      <c r="G57" s="40"/>
      <c r="H57" s="40"/>
      <c r="I57" s="40"/>
      <c r="J57" s="314"/>
    </row>
    <row r="58" spans="1:10" ht="13.5" thickBot="1">
      <c r="A58" s="274" t="s">
        <v>176</v>
      </c>
      <c r="B58" s="82"/>
      <c r="C58" s="82"/>
      <c r="D58" s="82"/>
      <c r="E58" s="82"/>
      <c r="F58" s="82"/>
      <c r="G58" s="82"/>
      <c r="H58" s="82"/>
      <c r="I58" s="82"/>
      <c r="J58" s="315"/>
    </row>
    <row r="60" spans="1:10" ht="9.75" customHeight="1" thickBot="1">
      <c r="A60" s="37"/>
      <c r="B60" s="37"/>
      <c r="C60" s="37"/>
      <c r="D60" s="37"/>
      <c r="E60" s="37"/>
      <c r="F60" s="37"/>
      <c r="G60" s="37"/>
      <c r="H60" s="270"/>
      <c r="I60" s="270"/>
      <c r="J60" s="271"/>
    </row>
    <row r="61" spans="1:10" ht="14.25" customHeight="1">
      <c r="A61" s="371" t="s">
        <v>151</v>
      </c>
      <c r="B61" s="372"/>
      <c r="C61" s="1522" t="str">
        <f xml:space="preserve"> C3</f>
        <v xml:space="preserve"> </v>
      </c>
      <c r="D61" s="1523"/>
      <c r="E61" s="1524"/>
      <c r="F61" s="1424" t="s">
        <v>156</v>
      </c>
      <c r="G61" s="1425"/>
      <c r="H61" s="1511" t="str">
        <f xml:space="preserve"> H3</f>
        <v xml:space="preserve"> </v>
      </c>
      <c r="I61" s="1512"/>
      <c r="J61" s="1513"/>
    </row>
    <row r="62" spans="1:10" ht="10.5" customHeight="1">
      <c r="A62" s="1416" t="s">
        <v>152</v>
      </c>
      <c r="B62" s="1417"/>
      <c r="C62" s="1525"/>
      <c r="D62" s="1526"/>
      <c r="E62" s="1527"/>
      <c r="F62" s="1426"/>
      <c r="G62" s="1427"/>
      <c r="H62" s="1514"/>
      <c r="I62" s="1515"/>
      <c r="J62" s="1516"/>
    </row>
    <row r="63" spans="1:10" ht="10.5" customHeight="1">
      <c r="A63" s="1418" t="s">
        <v>153</v>
      </c>
      <c r="B63" s="1419"/>
      <c r="C63" s="1492">
        <f>C5</f>
        <v>0</v>
      </c>
      <c r="D63" s="1492"/>
      <c r="E63" s="1493"/>
      <c r="F63" s="1411" t="s">
        <v>219</v>
      </c>
      <c r="G63" s="1412"/>
      <c r="H63" s="1498" t="str">
        <f xml:space="preserve"> H5</f>
        <v xml:space="preserve"> </v>
      </c>
      <c r="I63" s="1492"/>
      <c r="J63" s="1499"/>
    </row>
    <row r="64" spans="1:10" ht="10.5" customHeight="1">
      <c r="A64" s="1433" t="s">
        <v>217</v>
      </c>
      <c r="B64" s="1409"/>
      <c r="C64" s="1473" t="str">
        <f xml:space="preserve"> C6</f>
        <v xml:space="preserve"> </v>
      </c>
      <c r="D64" s="1473"/>
      <c r="E64" s="1474"/>
      <c r="F64" s="1413"/>
      <c r="G64" s="1414"/>
      <c r="H64" s="1500"/>
      <c r="I64" s="1473"/>
      <c r="J64" s="1501"/>
    </row>
    <row r="65" spans="1:10" ht="9" customHeight="1">
      <c r="A65" s="782" t="s">
        <v>154</v>
      </c>
      <c r="B65" s="783"/>
      <c r="C65" s="1475">
        <f>C7</f>
        <v>0</v>
      </c>
      <c r="D65" s="1476"/>
      <c r="E65" s="1477"/>
      <c r="F65" s="1411" t="s">
        <v>157</v>
      </c>
      <c r="G65" s="1412"/>
      <c r="H65" s="1483">
        <f>H7</f>
        <v>0</v>
      </c>
      <c r="I65" s="1484"/>
      <c r="J65" s="1485"/>
    </row>
    <row r="66" spans="1:10" ht="9.75" customHeight="1">
      <c r="A66" s="782"/>
      <c r="B66" s="783"/>
      <c r="C66" s="1475"/>
      <c r="D66" s="1476"/>
      <c r="E66" s="1477"/>
      <c r="F66" s="1413"/>
      <c r="G66" s="1414"/>
      <c r="H66" s="1489"/>
      <c r="I66" s="1490"/>
      <c r="J66" s="1491"/>
    </row>
    <row r="67" spans="1:10" ht="10.5" customHeight="1">
      <c r="A67" s="1418" t="s">
        <v>166</v>
      </c>
      <c r="B67" s="1419"/>
      <c r="C67" s="1492" t="str">
        <f xml:space="preserve"> C9</f>
        <v xml:space="preserve"> </v>
      </c>
      <c r="D67" s="1492"/>
      <c r="E67" s="1493"/>
      <c r="F67" s="1428" t="s">
        <v>220</v>
      </c>
      <c r="G67" s="1429"/>
      <c r="H67" s="1498" t="str">
        <f xml:space="preserve"> H9</f>
        <v xml:space="preserve"> </v>
      </c>
      <c r="I67" s="1492"/>
      <c r="J67" s="1499"/>
    </row>
    <row r="68" spans="1:10" ht="10.5" customHeight="1">
      <c r="A68" s="1433" t="s">
        <v>167</v>
      </c>
      <c r="B68" s="1409"/>
      <c r="C68" s="1473" t="str">
        <f xml:space="preserve"> C10</f>
        <v xml:space="preserve"> </v>
      </c>
      <c r="D68" s="1473"/>
      <c r="E68" s="1474"/>
      <c r="F68" s="1426"/>
      <c r="G68" s="1427"/>
      <c r="H68" s="1500"/>
      <c r="I68" s="1473"/>
      <c r="J68" s="1501"/>
    </row>
    <row r="69" spans="1:10" ht="9" customHeight="1">
      <c r="A69" s="782" t="s">
        <v>158</v>
      </c>
      <c r="B69" s="783"/>
      <c r="C69" s="1475" t="str">
        <f xml:space="preserve"> C11</f>
        <v xml:space="preserve"> </v>
      </c>
      <c r="D69" s="1476"/>
      <c r="E69" s="1477"/>
      <c r="F69" s="1411" t="s">
        <v>336</v>
      </c>
      <c r="G69" s="1412"/>
      <c r="H69" s="1483">
        <f>H11</f>
        <v>0</v>
      </c>
      <c r="I69" s="1484"/>
      <c r="J69" s="1485"/>
    </row>
    <row r="70" spans="1:10" ht="12.75" thickBot="1">
      <c r="A70" s="804"/>
      <c r="B70" s="805"/>
      <c r="C70" s="1478"/>
      <c r="D70" s="1479"/>
      <c r="E70" s="1480"/>
      <c r="F70" s="1481"/>
      <c r="G70" s="1482"/>
      <c r="H70" s="1486"/>
      <c r="I70" s="1487"/>
      <c r="J70" s="1488"/>
    </row>
    <row r="71" spans="1:10" ht="9" customHeight="1"/>
    <row r="72" spans="1:10" ht="18" customHeight="1">
      <c r="B72" s="1521" t="s">
        <v>127</v>
      </c>
      <c r="C72" s="1520"/>
      <c r="D72" s="361" t="e">
        <f>J47/(6*G53)</f>
        <v>#DIV/0!</v>
      </c>
      <c r="E72" s="1520" t="s">
        <v>136</v>
      </c>
      <c r="F72" s="1520"/>
    </row>
    <row r="73" spans="1:10" ht="9" customHeight="1"/>
    <row r="74" spans="1:10" ht="18" customHeight="1">
      <c r="B74" s="1519" t="s">
        <v>456</v>
      </c>
      <c r="C74" s="1520"/>
      <c r="D74" s="1520"/>
      <c r="E74" s="362" t="e">
        <f>(J45-E50)/(3*G53)</f>
        <v>#DIV/0!</v>
      </c>
      <c r="G74" s="1519" t="s">
        <v>457</v>
      </c>
      <c r="H74" s="1520"/>
      <c r="I74" s="1520"/>
      <c r="J74" s="362" t="e">
        <f>(E50-J46)/(3*G53)</f>
        <v>#DIV/0!</v>
      </c>
    </row>
    <row r="75" spans="1:10" ht="9" customHeight="1"/>
    <row r="76" spans="1:10" ht="18" customHeight="1">
      <c r="B76" s="1521" t="s">
        <v>458</v>
      </c>
      <c r="C76" s="1521"/>
      <c r="D76" s="1521"/>
      <c r="E76" s="361" t="e">
        <f>MIN(E74,J74)</f>
        <v>#DIV/0!</v>
      </c>
      <c r="F76" s="1520" t="s">
        <v>339</v>
      </c>
      <c r="G76" s="1520"/>
    </row>
    <row r="77" spans="1:10" ht="10.5" customHeight="1" thickBot="1">
      <c r="B77" s="316"/>
      <c r="C77" s="316"/>
      <c r="D77" s="316"/>
      <c r="E77" s="317"/>
      <c r="F77" s="298"/>
      <c r="G77" s="298"/>
    </row>
    <row r="78" spans="1:10" ht="6" customHeight="1">
      <c r="A78" s="318"/>
      <c r="B78" s="319"/>
      <c r="C78" s="319"/>
      <c r="D78" s="319"/>
      <c r="E78" s="319"/>
      <c r="F78" s="319"/>
      <c r="G78" s="319"/>
      <c r="H78" s="319"/>
      <c r="I78" s="319"/>
      <c r="J78" s="320"/>
    </row>
    <row r="79" spans="1:10" s="324" customFormat="1" ht="18" customHeight="1" thickBot="1">
      <c r="A79" s="321" t="s">
        <v>128</v>
      </c>
      <c r="B79" s="322" t="s">
        <v>338</v>
      </c>
      <c r="C79" s="322"/>
      <c r="D79" s="322"/>
      <c r="E79" s="322"/>
      <c r="F79" s="323"/>
      <c r="G79" s="339" t="e">
        <f>E50+1.152*G53</f>
        <v>#DIV/0!</v>
      </c>
      <c r="H79" s="322"/>
      <c r="I79" s="1517" t="s">
        <v>140</v>
      </c>
      <c r="J79" s="1518"/>
    </row>
    <row r="80" spans="1:10" ht="3" customHeight="1" thickTop="1">
      <c r="A80" s="325"/>
      <c r="B80" s="303"/>
      <c r="C80" s="303"/>
      <c r="D80" s="303"/>
      <c r="E80" s="303"/>
      <c r="F80" s="303"/>
      <c r="G80" s="340"/>
      <c r="H80" s="303"/>
      <c r="I80" s="303"/>
      <c r="J80" s="326"/>
    </row>
    <row r="81" spans="1:14" ht="18" customHeight="1">
      <c r="A81" s="325"/>
      <c r="B81" s="303" t="s">
        <v>337</v>
      </c>
      <c r="C81" s="303"/>
      <c r="D81" s="303"/>
      <c r="E81" s="303"/>
      <c r="F81" s="300"/>
      <c r="G81" s="341" t="e">
        <f>E50-1.152*G53</f>
        <v>#DIV/0!</v>
      </c>
      <c r="H81" s="303"/>
      <c r="I81" s="303"/>
      <c r="J81" s="326"/>
      <c r="K81" s="302"/>
      <c r="L81" s="302"/>
      <c r="M81" s="302"/>
      <c r="N81" s="302"/>
    </row>
    <row r="82" spans="1:14" ht="7.5" customHeight="1">
      <c r="A82" s="325"/>
      <c r="B82" s="303"/>
      <c r="C82" s="303"/>
      <c r="D82" s="303"/>
      <c r="E82" s="303"/>
      <c r="F82" s="303"/>
      <c r="G82" s="303"/>
      <c r="H82" s="303"/>
      <c r="I82" s="303"/>
      <c r="J82" s="326"/>
    </row>
    <row r="83" spans="1:14">
      <c r="A83" s="327"/>
      <c r="B83" s="300"/>
      <c r="C83" s="300"/>
      <c r="D83" s="300"/>
      <c r="E83" s="300"/>
      <c r="F83" s="300"/>
      <c r="G83" s="300"/>
      <c r="H83" s="300"/>
      <c r="I83" s="300"/>
      <c r="J83" s="328"/>
    </row>
    <row r="84" spans="1:14">
      <c r="A84" s="327"/>
      <c r="B84" s="300"/>
      <c r="C84" s="300"/>
      <c r="D84" s="300"/>
      <c r="E84" s="300"/>
      <c r="F84" s="300"/>
      <c r="G84" s="300"/>
      <c r="H84" s="300"/>
      <c r="I84" s="300"/>
      <c r="J84" s="328"/>
    </row>
    <row r="85" spans="1:14">
      <c r="A85" s="327"/>
      <c r="B85" s="300"/>
      <c r="C85" s="300"/>
      <c r="D85" s="300"/>
      <c r="E85" s="300"/>
      <c r="F85" s="300"/>
      <c r="G85" s="300"/>
      <c r="H85" s="300"/>
      <c r="I85" s="300"/>
      <c r="J85" s="328"/>
    </row>
    <row r="86" spans="1:14">
      <c r="A86" s="327"/>
      <c r="B86" s="300"/>
      <c r="C86" s="300"/>
      <c r="D86" s="300"/>
      <c r="E86" s="300"/>
      <c r="F86" s="300"/>
      <c r="G86" s="300"/>
      <c r="H86" s="300"/>
      <c r="I86" s="300"/>
      <c r="J86" s="328"/>
    </row>
    <row r="87" spans="1:14">
      <c r="A87" s="327"/>
      <c r="B87" s="300"/>
      <c r="C87" s="300"/>
      <c r="D87" s="300"/>
      <c r="E87" s="300"/>
      <c r="F87" s="300"/>
      <c r="G87" s="300"/>
      <c r="H87" s="300"/>
      <c r="I87" s="300"/>
      <c r="J87" s="328"/>
    </row>
    <row r="88" spans="1:14">
      <c r="A88" s="327"/>
      <c r="B88" s="300"/>
      <c r="C88" s="300"/>
      <c r="D88" s="300"/>
      <c r="E88" s="300"/>
      <c r="F88" s="300"/>
      <c r="G88" s="300"/>
      <c r="H88" s="300"/>
      <c r="I88" s="300"/>
      <c r="J88" s="328"/>
    </row>
    <row r="89" spans="1:14">
      <c r="A89" s="327"/>
      <c r="B89" s="300"/>
      <c r="C89" s="300"/>
      <c r="D89" s="300"/>
      <c r="E89" s="300"/>
      <c r="F89" s="300"/>
      <c r="G89" s="300"/>
      <c r="H89" s="300"/>
      <c r="I89" s="300"/>
      <c r="J89" s="328"/>
    </row>
    <row r="90" spans="1:14">
      <c r="A90" s="327"/>
      <c r="B90" s="300"/>
      <c r="C90" s="300"/>
      <c r="D90" s="300"/>
      <c r="E90" s="300"/>
      <c r="F90" s="300"/>
      <c r="G90" s="300"/>
      <c r="H90" s="300"/>
      <c r="I90" s="300"/>
      <c r="J90" s="328"/>
    </row>
    <row r="91" spans="1:14">
      <c r="A91" s="327"/>
      <c r="B91" s="300"/>
      <c r="C91" s="300"/>
      <c r="D91" s="300"/>
      <c r="E91" s="300"/>
      <c r="F91" s="300"/>
      <c r="G91" s="300"/>
      <c r="H91" s="300"/>
      <c r="I91" s="300"/>
      <c r="J91" s="328"/>
    </row>
    <row r="92" spans="1:14">
      <c r="A92" s="327"/>
      <c r="B92" s="300"/>
      <c r="C92" s="300"/>
      <c r="D92" s="300"/>
      <c r="E92" s="300"/>
      <c r="F92" s="300"/>
      <c r="G92" s="300"/>
      <c r="H92" s="300"/>
      <c r="I92" s="300"/>
      <c r="J92" s="328"/>
    </row>
    <row r="93" spans="1:14">
      <c r="A93" s="327"/>
      <c r="B93" s="300"/>
      <c r="C93" s="300"/>
      <c r="D93" s="300"/>
      <c r="E93" s="300"/>
      <c r="F93" s="300"/>
      <c r="G93" s="300"/>
      <c r="H93" s="300"/>
      <c r="I93" s="300"/>
      <c r="J93" s="328"/>
    </row>
    <row r="94" spans="1:14">
      <c r="A94" s="327"/>
      <c r="B94" s="300"/>
      <c r="C94" s="300"/>
      <c r="D94" s="300"/>
      <c r="E94" s="300"/>
      <c r="F94" s="300"/>
      <c r="G94" s="300"/>
      <c r="H94" s="300"/>
      <c r="I94" s="300"/>
      <c r="J94" s="328"/>
    </row>
    <row r="95" spans="1:14">
      <c r="A95" s="327"/>
      <c r="B95" s="300"/>
      <c r="C95" s="300"/>
      <c r="D95" s="300"/>
      <c r="E95" s="300"/>
      <c r="F95" s="300"/>
      <c r="G95" s="300"/>
      <c r="H95" s="300"/>
      <c r="I95" s="300"/>
      <c r="J95" s="328"/>
    </row>
    <row r="96" spans="1:14">
      <c r="A96" s="327"/>
      <c r="B96" s="300"/>
      <c r="C96" s="300"/>
      <c r="D96" s="300"/>
      <c r="E96" s="300"/>
      <c r="F96" s="300"/>
      <c r="G96" s="300"/>
      <c r="H96" s="300"/>
      <c r="I96" s="300"/>
      <c r="J96" s="328"/>
    </row>
    <row r="97" spans="1:14">
      <c r="A97" s="327"/>
      <c r="B97" s="300"/>
      <c r="C97" s="300"/>
      <c r="D97" s="300"/>
      <c r="E97" s="300"/>
      <c r="F97" s="300"/>
      <c r="G97" s="300"/>
      <c r="H97" s="300"/>
      <c r="I97" s="300"/>
      <c r="J97" s="328"/>
    </row>
    <row r="98" spans="1:14">
      <c r="A98" s="327"/>
      <c r="B98" s="300"/>
      <c r="C98" s="300"/>
      <c r="D98" s="300"/>
      <c r="E98" s="300"/>
      <c r="F98" s="300"/>
      <c r="G98" s="300"/>
      <c r="H98" s="300"/>
      <c r="I98" s="300"/>
      <c r="J98" s="328"/>
    </row>
    <row r="99" spans="1:14" ht="12.75" thickBot="1">
      <c r="A99" s="329"/>
      <c r="B99" s="330"/>
      <c r="C99" s="330"/>
      <c r="D99" s="330"/>
      <c r="E99" s="330"/>
      <c r="F99" s="330"/>
      <c r="G99" s="330"/>
      <c r="H99" s="330"/>
      <c r="I99" s="330"/>
      <c r="J99" s="331"/>
    </row>
    <row r="100" spans="1:14" ht="6.75" customHeight="1"/>
    <row r="101" spans="1:14" ht="6.75" customHeight="1" thickBot="1">
      <c r="A101" s="300"/>
      <c r="B101" s="300"/>
      <c r="C101" s="300"/>
      <c r="D101" s="300"/>
      <c r="E101" s="300"/>
      <c r="F101" s="300"/>
      <c r="G101" s="300"/>
      <c r="H101" s="300"/>
      <c r="I101" s="300"/>
      <c r="J101" s="300"/>
    </row>
    <row r="102" spans="1:14" ht="6" customHeight="1">
      <c r="A102" s="318"/>
      <c r="B102" s="319"/>
      <c r="C102" s="319"/>
      <c r="D102" s="319"/>
      <c r="E102" s="319"/>
      <c r="F102" s="319"/>
      <c r="G102" s="319"/>
      <c r="H102" s="319"/>
      <c r="I102" s="319"/>
      <c r="J102" s="320"/>
    </row>
    <row r="103" spans="1:14" s="324" customFormat="1" ht="18" customHeight="1" thickBot="1">
      <c r="A103" s="321" t="s">
        <v>137</v>
      </c>
      <c r="B103" s="322" t="s">
        <v>459</v>
      </c>
      <c r="C103" s="322"/>
      <c r="D103" s="322"/>
      <c r="E103" s="322"/>
      <c r="F103" s="323"/>
      <c r="G103" s="339" t="e">
        <f>1.927*G53</f>
        <v>#DIV/0!</v>
      </c>
      <c r="H103" s="322"/>
      <c r="I103" s="1517" t="s">
        <v>138</v>
      </c>
      <c r="J103" s="1518"/>
    </row>
    <row r="104" spans="1:14" ht="3" customHeight="1" thickTop="1">
      <c r="A104" s="325"/>
      <c r="B104" s="303"/>
      <c r="C104" s="303"/>
      <c r="D104" s="303"/>
      <c r="E104" s="303"/>
      <c r="F104" s="303"/>
      <c r="G104" s="340"/>
      <c r="H104" s="303"/>
      <c r="I104" s="303"/>
      <c r="J104" s="326"/>
    </row>
    <row r="105" spans="1:14" ht="18" customHeight="1">
      <c r="A105" s="325"/>
      <c r="B105" s="303" t="s">
        <v>460</v>
      </c>
      <c r="C105" s="303"/>
      <c r="D105" s="303"/>
      <c r="E105" s="303"/>
      <c r="F105" s="300"/>
      <c r="G105" s="341" t="e">
        <f>0.227*G53</f>
        <v>#DIV/0!</v>
      </c>
      <c r="H105" s="303"/>
      <c r="I105" s="1517" t="s">
        <v>139</v>
      </c>
      <c r="J105" s="1518"/>
      <c r="K105" s="302"/>
      <c r="L105" s="302"/>
      <c r="M105" s="302"/>
      <c r="N105" s="302"/>
    </row>
    <row r="106" spans="1:14" ht="4.5" customHeight="1">
      <c r="A106" s="325"/>
      <c r="B106" s="303"/>
      <c r="C106" s="303"/>
      <c r="D106" s="303"/>
      <c r="E106" s="303"/>
      <c r="F106" s="303"/>
      <c r="G106" s="303"/>
      <c r="H106" s="303"/>
      <c r="I106" s="303"/>
      <c r="J106" s="326"/>
    </row>
    <row r="107" spans="1:14">
      <c r="A107" s="327"/>
      <c r="B107" s="300"/>
      <c r="C107" s="300"/>
      <c r="D107" s="300"/>
      <c r="E107" s="300"/>
      <c r="F107" s="300"/>
      <c r="G107" s="300"/>
      <c r="H107" s="300"/>
      <c r="I107" s="300"/>
      <c r="J107" s="328"/>
    </row>
    <row r="108" spans="1:14">
      <c r="A108" s="327"/>
      <c r="B108" s="300"/>
      <c r="C108" s="300"/>
      <c r="D108" s="300"/>
      <c r="E108" s="300"/>
      <c r="F108" s="300"/>
      <c r="G108" s="300"/>
      <c r="H108" s="300"/>
      <c r="I108" s="300"/>
      <c r="J108" s="328"/>
    </row>
    <row r="109" spans="1:14">
      <c r="A109" s="327"/>
      <c r="B109" s="300"/>
      <c r="C109" s="300"/>
      <c r="D109" s="300"/>
      <c r="E109" s="300"/>
      <c r="F109" s="300"/>
      <c r="G109" s="300"/>
      <c r="H109" s="300"/>
      <c r="I109" s="300"/>
      <c r="J109" s="328"/>
    </row>
    <row r="110" spans="1:14">
      <c r="A110" s="327"/>
      <c r="B110" s="300"/>
      <c r="C110" s="300"/>
      <c r="D110" s="300"/>
      <c r="E110" s="300"/>
      <c r="F110" s="300"/>
      <c r="G110" s="300"/>
      <c r="H110" s="300"/>
      <c r="I110" s="300"/>
      <c r="J110" s="328"/>
    </row>
    <row r="111" spans="1:14">
      <c r="A111" s="327"/>
      <c r="B111" s="300"/>
      <c r="C111" s="300"/>
      <c r="D111" s="300"/>
      <c r="E111" s="300"/>
      <c r="F111" s="300"/>
      <c r="G111" s="300"/>
      <c r="H111" s="300"/>
      <c r="I111" s="300"/>
      <c r="J111" s="328"/>
    </row>
    <row r="112" spans="1:14">
      <c r="A112" s="327"/>
      <c r="B112" s="300"/>
      <c r="C112" s="300"/>
      <c r="D112" s="300"/>
      <c r="E112" s="300"/>
      <c r="F112" s="300"/>
      <c r="G112" s="300"/>
      <c r="H112" s="300"/>
      <c r="I112" s="300"/>
      <c r="J112" s="328"/>
    </row>
    <row r="113" spans="1:10">
      <c r="A113" s="327"/>
      <c r="B113" s="300"/>
      <c r="C113" s="300"/>
      <c r="D113" s="300"/>
      <c r="E113" s="300"/>
      <c r="F113" s="300"/>
      <c r="G113" s="300"/>
      <c r="H113" s="300"/>
      <c r="I113" s="300"/>
      <c r="J113" s="328"/>
    </row>
    <row r="114" spans="1:10">
      <c r="A114" s="327"/>
      <c r="B114" s="300"/>
      <c r="C114" s="300"/>
      <c r="D114" s="300"/>
      <c r="E114" s="300"/>
      <c r="F114" s="300"/>
      <c r="G114" s="300"/>
      <c r="H114" s="300"/>
      <c r="I114" s="300"/>
      <c r="J114" s="328"/>
    </row>
    <row r="115" spans="1:10">
      <c r="A115" s="327"/>
      <c r="B115" s="300"/>
      <c r="C115" s="300"/>
      <c r="D115" s="300"/>
      <c r="E115" s="300"/>
      <c r="F115" s="300"/>
      <c r="G115" s="300"/>
      <c r="H115" s="300"/>
      <c r="I115" s="300"/>
      <c r="J115" s="328"/>
    </row>
    <row r="116" spans="1:10">
      <c r="A116" s="327"/>
      <c r="B116" s="300"/>
      <c r="C116" s="300"/>
      <c r="D116" s="300"/>
      <c r="E116" s="300"/>
      <c r="F116" s="300"/>
      <c r="G116" s="300"/>
      <c r="H116" s="300"/>
      <c r="I116" s="300"/>
      <c r="J116" s="328"/>
    </row>
    <row r="117" spans="1:10">
      <c r="A117" s="327"/>
      <c r="B117" s="300"/>
      <c r="C117" s="300"/>
      <c r="D117" s="300"/>
      <c r="E117" s="300"/>
      <c r="F117" s="300"/>
      <c r="G117" s="300"/>
      <c r="H117" s="300"/>
      <c r="I117" s="300"/>
      <c r="J117" s="328"/>
    </row>
    <row r="118" spans="1:10">
      <c r="A118" s="327"/>
      <c r="B118" s="300"/>
      <c r="C118" s="300"/>
      <c r="D118" s="300"/>
      <c r="E118" s="300"/>
      <c r="F118" s="300"/>
      <c r="G118" s="300"/>
      <c r="H118" s="300"/>
      <c r="I118" s="300"/>
      <c r="J118" s="328"/>
    </row>
    <row r="119" spans="1:10">
      <c r="A119" s="327"/>
      <c r="B119" s="300"/>
      <c r="C119" s="300"/>
      <c r="D119" s="300"/>
      <c r="E119" s="300"/>
      <c r="F119" s="300"/>
      <c r="G119" s="300"/>
      <c r="H119" s="300"/>
      <c r="I119" s="300"/>
      <c r="J119" s="328"/>
    </row>
    <row r="120" spans="1:10">
      <c r="A120" s="327"/>
      <c r="B120" s="300"/>
      <c r="C120" s="300"/>
      <c r="D120" s="300"/>
      <c r="E120" s="300"/>
      <c r="F120" s="300"/>
      <c r="G120" s="300"/>
      <c r="H120" s="300"/>
      <c r="I120" s="300"/>
      <c r="J120" s="328"/>
    </row>
    <row r="121" spans="1:10">
      <c r="A121" s="327"/>
      <c r="B121" s="300"/>
      <c r="C121" s="300"/>
      <c r="D121" s="300"/>
      <c r="E121" s="300"/>
      <c r="F121" s="300"/>
      <c r="G121" s="300"/>
      <c r="H121" s="300"/>
      <c r="I121" s="300"/>
      <c r="J121" s="328"/>
    </row>
    <row r="122" spans="1:10" ht="12.75" thickBot="1">
      <c r="A122" s="329"/>
      <c r="B122" s="330"/>
      <c r="C122" s="330"/>
      <c r="D122" s="330"/>
      <c r="E122" s="330"/>
      <c r="F122" s="330"/>
      <c r="G122" s="330"/>
      <c r="H122" s="330"/>
      <c r="I122" s="330"/>
      <c r="J122" s="331"/>
    </row>
    <row r="123" spans="1:10" ht="12.75" thickBot="1">
      <c r="A123" s="329"/>
      <c r="B123" s="330"/>
      <c r="C123" s="330"/>
      <c r="D123" s="330"/>
      <c r="E123" s="330"/>
      <c r="F123" s="330"/>
      <c r="G123" s="330"/>
      <c r="H123" s="330"/>
      <c r="I123" s="330"/>
      <c r="J123" s="331"/>
    </row>
    <row r="124" spans="1:10" ht="4.5" customHeight="1">
      <c r="A124" s="300"/>
      <c r="B124" s="300"/>
      <c r="C124" s="300"/>
      <c r="D124" s="300"/>
      <c r="E124" s="300"/>
      <c r="F124" s="300"/>
      <c r="G124" s="300"/>
      <c r="H124" s="300"/>
      <c r="I124" s="300"/>
      <c r="J124" s="300"/>
    </row>
    <row r="126" spans="1:10" ht="9.75" customHeight="1" thickBot="1">
      <c r="A126" s="37"/>
      <c r="B126" s="37"/>
      <c r="C126" s="37"/>
      <c r="D126" s="37"/>
      <c r="E126" s="37"/>
      <c r="F126" s="37"/>
      <c r="G126" s="37"/>
      <c r="H126" s="270"/>
      <c r="I126" s="270"/>
      <c r="J126" s="271"/>
    </row>
    <row r="127" spans="1:10" ht="14.25" customHeight="1">
      <c r="A127" s="371" t="s">
        <v>151</v>
      </c>
      <c r="B127" s="372"/>
      <c r="C127" s="1522" t="str">
        <f>C3</f>
        <v xml:space="preserve"> </v>
      </c>
      <c r="D127" s="1523"/>
      <c r="E127" s="1524"/>
      <c r="F127" s="1424" t="s">
        <v>156</v>
      </c>
      <c r="G127" s="1425"/>
      <c r="H127" s="1502" t="str">
        <f>H3</f>
        <v xml:space="preserve"> </v>
      </c>
      <c r="I127" s="1503"/>
      <c r="J127" s="1504"/>
    </row>
    <row r="128" spans="1:10" ht="10.5" customHeight="1">
      <c r="A128" s="1416" t="s">
        <v>152</v>
      </c>
      <c r="B128" s="1417"/>
      <c r="C128" s="1525"/>
      <c r="D128" s="1526"/>
      <c r="E128" s="1527"/>
      <c r="F128" s="1426"/>
      <c r="G128" s="1427"/>
      <c r="H128" s="1500"/>
      <c r="I128" s="1473"/>
      <c r="J128" s="1501"/>
    </row>
    <row r="129" spans="1:10" ht="10.5" customHeight="1">
      <c r="A129" s="1418" t="s">
        <v>153</v>
      </c>
      <c r="B129" s="1419"/>
      <c r="C129" s="1492">
        <f>C5</f>
        <v>0</v>
      </c>
      <c r="D129" s="1492"/>
      <c r="E129" s="1493"/>
      <c r="F129" s="1411" t="s">
        <v>219</v>
      </c>
      <c r="G129" s="1412"/>
      <c r="H129" s="1498" t="str">
        <f>H5</f>
        <v xml:space="preserve"> </v>
      </c>
      <c r="I129" s="1492"/>
      <c r="J129" s="1499"/>
    </row>
    <row r="130" spans="1:10" ht="10.5" customHeight="1">
      <c r="A130" s="1433" t="s">
        <v>217</v>
      </c>
      <c r="B130" s="1409"/>
      <c r="C130" s="1473" t="str">
        <f xml:space="preserve"> C6</f>
        <v xml:space="preserve"> </v>
      </c>
      <c r="D130" s="1473"/>
      <c r="E130" s="1474"/>
      <c r="F130" s="1413"/>
      <c r="G130" s="1414"/>
      <c r="H130" s="1500"/>
      <c r="I130" s="1473"/>
      <c r="J130" s="1501"/>
    </row>
    <row r="131" spans="1:10" ht="9" customHeight="1">
      <c r="A131" s="782" t="s">
        <v>154</v>
      </c>
      <c r="B131" s="783"/>
      <c r="C131" s="1475">
        <f>C7</f>
        <v>0</v>
      </c>
      <c r="D131" s="1476"/>
      <c r="E131" s="1477"/>
      <c r="F131" s="1411" t="s">
        <v>157</v>
      </c>
      <c r="G131" s="1412"/>
      <c r="H131" s="1483">
        <f>H7</f>
        <v>0</v>
      </c>
      <c r="I131" s="1484"/>
      <c r="J131" s="1485"/>
    </row>
    <row r="132" spans="1:10" ht="9.75" customHeight="1">
      <c r="A132" s="782"/>
      <c r="B132" s="783"/>
      <c r="C132" s="1475"/>
      <c r="D132" s="1476"/>
      <c r="E132" s="1477"/>
      <c r="F132" s="1413"/>
      <c r="G132" s="1414"/>
      <c r="H132" s="1489"/>
      <c r="I132" s="1490"/>
      <c r="J132" s="1491"/>
    </row>
    <row r="133" spans="1:10" ht="10.5" customHeight="1">
      <c r="A133" s="1418" t="s">
        <v>166</v>
      </c>
      <c r="B133" s="1419"/>
      <c r="C133" s="1492" t="str">
        <f>C9</f>
        <v xml:space="preserve"> </v>
      </c>
      <c r="D133" s="1492"/>
      <c r="E133" s="1493"/>
      <c r="F133" s="1494" t="s">
        <v>203</v>
      </c>
      <c r="G133" s="1495"/>
      <c r="H133" s="1498" t="str">
        <f>H9</f>
        <v xml:space="preserve"> </v>
      </c>
      <c r="I133" s="1492"/>
      <c r="J133" s="1499"/>
    </row>
    <row r="134" spans="1:10" ht="10.5" customHeight="1">
      <c r="A134" s="1433" t="s">
        <v>367</v>
      </c>
      <c r="B134" s="1409"/>
      <c r="C134" s="1473" t="str">
        <f>C10</f>
        <v xml:space="preserve"> </v>
      </c>
      <c r="D134" s="1473"/>
      <c r="E134" s="1474"/>
      <c r="F134" s="1496"/>
      <c r="G134" s="1497"/>
      <c r="H134" s="1500"/>
      <c r="I134" s="1473"/>
      <c r="J134" s="1501"/>
    </row>
    <row r="135" spans="1:10" ht="9" customHeight="1">
      <c r="A135" s="782" t="s">
        <v>158</v>
      </c>
      <c r="B135" s="783"/>
      <c r="C135" s="1475" t="str">
        <f>C11</f>
        <v xml:space="preserve"> </v>
      </c>
      <c r="D135" s="1476"/>
      <c r="E135" s="1477"/>
      <c r="F135" s="1411" t="s">
        <v>461</v>
      </c>
      <c r="G135" s="1412"/>
      <c r="H135" s="1483">
        <f>H11</f>
        <v>0</v>
      </c>
      <c r="I135" s="1484"/>
      <c r="J135" s="1485"/>
    </row>
    <row r="136" spans="1:10" ht="12.75" thickBot="1">
      <c r="A136" s="804"/>
      <c r="B136" s="805"/>
      <c r="C136" s="1478"/>
      <c r="D136" s="1479"/>
      <c r="E136" s="1480"/>
      <c r="F136" s="1481"/>
      <c r="G136" s="1482"/>
      <c r="H136" s="1486"/>
      <c r="I136" s="1487"/>
      <c r="J136" s="1488"/>
    </row>
    <row r="137" spans="1:10" s="302" customFormat="1" ht="16.5" customHeight="1"/>
    <row r="138" spans="1:10" s="302" customFormat="1" ht="16.5" customHeight="1"/>
    <row r="139" spans="1:10" s="302" customFormat="1" ht="18.75">
      <c r="B139" s="1470" t="s">
        <v>231</v>
      </c>
      <c r="C139" s="1470"/>
      <c r="D139" s="1471" t="s">
        <v>141</v>
      </c>
      <c r="E139" s="1471"/>
      <c r="F139" s="1470" t="s">
        <v>0</v>
      </c>
      <c r="G139" s="339">
        <f>(D48-D47)/12</f>
        <v>0</v>
      </c>
    </row>
    <row r="140" spans="1:10" s="302" customFormat="1">
      <c r="B140" s="1470"/>
      <c r="C140" s="1470"/>
      <c r="D140" s="1472">
        <v>12</v>
      </c>
      <c r="E140" s="1472"/>
      <c r="F140" s="1470"/>
      <c r="G140" s="332"/>
    </row>
    <row r="141" spans="1:10" s="302" customFormat="1" ht="16.5" customHeight="1" thickBot="1"/>
    <row r="142" spans="1:10" s="302" customFormat="1" ht="12.75" thickBot="1">
      <c r="B142" s="227"/>
      <c r="C142" s="336" t="s">
        <v>232</v>
      </c>
      <c r="D142" s="337" t="s">
        <v>233</v>
      </c>
      <c r="E142" s="338" t="s">
        <v>234</v>
      </c>
    </row>
    <row r="143" spans="1:10" s="302" customFormat="1">
      <c r="B143" s="333" t="s">
        <v>235</v>
      </c>
      <c r="C143" s="342">
        <f>D47</f>
        <v>0</v>
      </c>
      <c r="D143" s="343">
        <f>C144</f>
        <v>0</v>
      </c>
      <c r="E143" s="352">
        <f t="array" ref="E143:E154">FREQUENCY('Tabelle zu 3.10b'!A34:A158,C144:C155)</f>
        <v>125</v>
      </c>
    </row>
    <row r="144" spans="1:10" s="302" customFormat="1">
      <c r="B144" s="334" t="s">
        <v>236</v>
      </c>
      <c r="C144" s="344">
        <f>C143+G139</f>
        <v>0</v>
      </c>
      <c r="D144" s="345">
        <f>C145</f>
        <v>0</v>
      </c>
      <c r="E144" s="353">
        <v>0</v>
      </c>
    </row>
    <row r="145" spans="2:5" s="302" customFormat="1">
      <c r="B145" s="334" t="s">
        <v>237</v>
      </c>
      <c r="C145" s="344">
        <f>C144+G139</f>
        <v>0</v>
      </c>
      <c r="D145" s="345">
        <f t="shared" ref="D145:D154" si="2">C146</f>
        <v>0</v>
      </c>
      <c r="E145" s="353">
        <v>0</v>
      </c>
    </row>
    <row r="146" spans="2:5" s="302" customFormat="1">
      <c r="B146" s="334" t="s">
        <v>238</v>
      </c>
      <c r="C146" s="344">
        <f>C145+G139</f>
        <v>0</v>
      </c>
      <c r="D146" s="345">
        <f t="shared" si="2"/>
        <v>0</v>
      </c>
      <c r="E146" s="353">
        <v>0</v>
      </c>
    </row>
    <row r="147" spans="2:5" s="302" customFormat="1">
      <c r="B147" s="334" t="s">
        <v>239</v>
      </c>
      <c r="C147" s="344">
        <f>C146+G139</f>
        <v>0</v>
      </c>
      <c r="D147" s="345">
        <f t="shared" si="2"/>
        <v>0</v>
      </c>
      <c r="E147" s="353">
        <v>0</v>
      </c>
    </row>
    <row r="148" spans="2:5" s="302" customFormat="1">
      <c r="B148" s="334" t="s">
        <v>240</v>
      </c>
      <c r="C148" s="344">
        <f>C147+G139</f>
        <v>0</v>
      </c>
      <c r="D148" s="345">
        <f t="shared" si="2"/>
        <v>0</v>
      </c>
      <c r="E148" s="353">
        <v>0</v>
      </c>
    </row>
    <row r="149" spans="2:5" s="302" customFormat="1">
      <c r="B149" s="334" t="s">
        <v>241</v>
      </c>
      <c r="C149" s="344">
        <f>C148+G139</f>
        <v>0</v>
      </c>
      <c r="D149" s="345">
        <f t="shared" si="2"/>
        <v>0</v>
      </c>
      <c r="E149" s="353">
        <v>0</v>
      </c>
    </row>
    <row r="150" spans="2:5" s="302" customFormat="1">
      <c r="B150" s="334" t="s">
        <v>242</v>
      </c>
      <c r="C150" s="344">
        <f>C149+G139</f>
        <v>0</v>
      </c>
      <c r="D150" s="345">
        <f t="shared" si="2"/>
        <v>0</v>
      </c>
      <c r="E150" s="353">
        <v>0</v>
      </c>
    </row>
    <row r="151" spans="2:5" s="302" customFormat="1">
      <c r="B151" s="334" t="s">
        <v>243</v>
      </c>
      <c r="C151" s="344">
        <f>C150+G139</f>
        <v>0</v>
      </c>
      <c r="D151" s="345">
        <f t="shared" si="2"/>
        <v>0</v>
      </c>
      <c r="E151" s="353">
        <v>0</v>
      </c>
    </row>
    <row r="152" spans="2:5" s="302" customFormat="1">
      <c r="B152" s="334" t="s">
        <v>244</v>
      </c>
      <c r="C152" s="344">
        <f>C151+G139</f>
        <v>0</v>
      </c>
      <c r="D152" s="345">
        <f t="shared" si="2"/>
        <v>0</v>
      </c>
      <c r="E152" s="353">
        <v>0</v>
      </c>
    </row>
    <row r="153" spans="2:5" s="302" customFormat="1">
      <c r="B153" s="334" t="s">
        <v>245</v>
      </c>
      <c r="C153" s="344">
        <f>C152+G139</f>
        <v>0</v>
      </c>
      <c r="D153" s="345">
        <f t="shared" si="2"/>
        <v>0</v>
      </c>
      <c r="E153" s="353">
        <v>0</v>
      </c>
    </row>
    <row r="154" spans="2:5" s="302" customFormat="1" ht="12.75" thickBot="1">
      <c r="B154" s="335" t="s">
        <v>246</v>
      </c>
      <c r="C154" s="346">
        <f>C153+G139</f>
        <v>0</v>
      </c>
      <c r="D154" s="347">
        <f t="shared" si="2"/>
        <v>0</v>
      </c>
      <c r="E154" s="354">
        <v>0</v>
      </c>
    </row>
    <row r="155" spans="2:5" s="302" customFormat="1" ht="12.75" thickBot="1">
      <c r="B155" s="348" t="s">
        <v>148</v>
      </c>
      <c r="C155" s="357">
        <f>D48</f>
        <v>0</v>
      </c>
      <c r="D155" s="355"/>
      <c r="E155" s="356">
        <f>SUM(E143:E154)</f>
        <v>125</v>
      </c>
    </row>
    <row r="156" spans="2:5" s="302" customFormat="1"/>
    <row r="157" spans="2:5" s="302" customFormat="1"/>
    <row r="158" spans="2:5" s="302" customFormat="1"/>
    <row r="159" spans="2:5" s="302" customFormat="1"/>
    <row r="160" spans="2:5" s="302" customFormat="1"/>
    <row r="161" s="302" customFormat="1"/>
    <row r="162" s="302" customFormat="1"/>
    <row r="163" s="302" customFormat="1"/>
    <row r="164" s="302" customFormat="1"/>
    <row r="165" s="302" customFormat="1"/>
    <row r="166" s="302" customFormat="1"/>
    <row r="167" s="302" customFormat="1"/>
    <row r="168" s="302" customFormat="1"/>
    <row r="169" s="302" customFormat="1"/>
    <row r="170" s="302" customFormat="1"/>
    <row r="171" s="302" customFormat="1"/>
    <row r="172" s="302" customFormat="1"/>
    <row r="173" s="302" customFormat="1"/>
    <row r="174" s="302" customFormat="1"/>
    <row r="175" s="302" customFormat="1"/>
    <row r="176" s="302" customFormat="1"/>
    <row r="177" s="302" customFormat="1"/>
  </sheetData>
  <mergeCells count="102">
    <mergeCell ref="H11:J12"/>
    <mergeCell ref="B72:C72"/>
    <mergeCell ref="D53:D54"/>
    <mergeCell ref="B53:B54"/>
    <mergeCell ref="F53:F54"/>
    <mergeCell ref="C61:E62"/>
    <mergeCell ref="F61:G62"/>
    <mergeCell ref="A62:B62"/>
    <mergeCell ref="A63:B63"/>
    <mergeCell ref="C63:E63"/>
    <mergeCell ref="A14:J14"/>
    <mergeCell ref="A11:B12"/>
    <mergeCell ref="C11:E12"/>
    <mergeCell ref="F11:G12"/>
    <mergeCell ref="A65:B66"/>
    <mergeCell ref="A16:D16"/>
    <mergeCell ref="B45:B46"/>
    <mergeCell ref="C45:C46"/>
    <mergeCell ref="H69:J70"/>
    <mergeCell ref="A67:B67"/>
    <mergeCell ref="C67:E67"/>
    <mergeCell ref="F67:G68"/>
    <mergeCell ref="H67:J68"/>
    <mergeCell ref="A68:B68"/>
    <mergeCell ref="H5:J6"/>
    <mergeCell ref="A6:B6"/>
    <mergeCell ref="C6:E6"/>
    <mergeCell ref="A7:B8"/>
    <mergeCell ref="C7:E8"/>
    <mergeCell ref="F7:G8"/>
    <mergeCell ref="C5:E5"/>
    <mergeCell ref="F5:G6"/>
    <mergeCell ref="A9:B9"/>
    <mergeCell ref="C9:E9"/>
    <mergeCell ref="H7:J8"/>
    <mergeCell ref="A5:B5"/>
    <mergeCell ref="H1:I1"/>
    <mergeCell ref="I2:J2"/>
    <mergeCell ref="H3:J4"/>
    <mergeCell ref="A4:B4"/>
    <mergeCell ref="C3:E4"/>
    <mergeCell ref="E72:F72"/>
    <mergeCell ref="F76:G76"/>
    <mergeCell ref="B47:C47"/>
    <mergeCell ref="B48:C48"/>
    <mergeCell ref="F3:G4"/>
    <mergeCell ref="F9:G10"/>
    <mergeCell ref="C68:E68"/>
    <mergeCell ref="A69:B70"/>
    <mergeCell ref="C69:E70"/>
    <mergeCell ref="F69:G70"/>
    <mergeCell ref="B50:B51"/>
    <mergeCell ref="D50:D51"/>
    <mergeCell ref="E50:E51"/>
    <mergeCell ref="A64:B64"/>
    <mergeCell ref="C64:E64"/>
    <mergeCell ref="E16:H16"/>
    <mergeCell ref="H9:J10"/>
    <mergeCell ref="A10:B10"/>
    <mergeCell ref="C10:E10"/>
    <mergeCell ref="F65:G66"/>
    <mergeCell ref="H65:J66"/>
    <mergeCell ref="I53:J54"/>
    <mergeCell ref="G53:G54"/>
    <mergeCell ref="H61:J62"/>
    <mergeCell ref="H63:J64"/>
    <mergeCell ref="F63:G64"/>
    <mergeCell ref="C65:E66"/>
    <mergeCell ref="I105:J105"/>
    <mergeCell ref="I79:J79"/>
    <mergeCell ref="B74:D74"/>
    <mergeCell ref="G74:I74"/>
    <mergeCell ref="B76:D76"/>
    <mergeCell ref="I103:J103"/>
    <mergeCell ref="H135:J136"/>
    <mergeCell ref="H131:J132"/>
    <mergeCell ref="A133:B133"/>
    <mergeCell ref="C133:E133"/>
    <mergeCell ref="F133:G134"/>
    <mergeCell ref="H133:J134"/>
    <mergeCell ref="A134:B134"/>
    <mergeCell ref="H127:J128"/>
    <mergeCell ref="H129:J130"/>
    <mergeCell ref="A129:B129"/>
    <mergeCell ref="C129:E129"/>
    <mergeCell ref="F129:G130"/>
    <mergeCell ref="F127:G128"/>
    <mergeCell ref="C127:E128"/>
    <mergeCell ref="A130:B130"/>
    <mergeCell ref="C130:E130"/>
    <mergeCell ref="A128:B128"/>
    <mergeCell ref="B139:C140"/>
    <mergeCell ref="D139:E139"/>
    <mergeCell ref="D140:E140"/>
    <mergeCell ref="F139:F140"/>
    <mergeCell ref="C134:E134"/>
    <mergeCell ref="A131:B132"/>
    <mergeCell ref="C131:E132"/>
    <mergeCell ref="A135:B136"/>
    <mergeCell ref="C135:E136"/>
    <mergeCell ref="F135:G136"/>
    <mergeCell ref="F131:G132"/>
  </mergeCells>
  <pageMargins left="0.59055118110236227" right="0.39370078740157483" top="0.19685039370078741" bottom="0.19685039370078741" header="0.19685039370078741" footer="0.19685039370078741"/>
  <pageSetup paperSize="9" orientation="portrait" r:id="rId1"/>
  <headerFooter alignWithMargins="0">
    <oddHeader>Seite &amp;P von &amp;N</oddHeader>
  </headerFooter>
  <rowBreaks count="2" manualBreakCount="2">
    <brk id="58" max="12" man="1"/>
    <brk id="124" max="12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20"/>
  <sheetViews>
    <sheetView workbookViewId="0">
      <selection activeCell="Q113" sqref="Q113"/>
    </sheetView>
  </sheetViews>
  <sheetFormatPr defaultColWidth="7.7109375" defaultRowHeight="12"/>
  <cols>
    <col min="1" max="1" width="5.42578125" style="294" customWidth="1"/>
    <col min="2" max="2" width="9.28515625" style="294" customWidth="1"/>
    <col min="3" max="3" width="9.5703125" style="294" customWidth="1"/>
    <col min="4" max="8" width="8.7109375" style="294" customWidth="1"/>
    <col min="9" max="9" width="9" style="294" customWidth="1"/>
    <col min="10" max="10" width="8.7109375" style="294" customWidth="1"/>
    <col min="11" max="11" width="1" style="294" customWidth="1"/>
    <col min="12" max="12" width="1.28515625" style="294" customWidth="1"/>
    <col min="13" max="13" width="1.7109375" style="294" customWidth="1"/>
    <col min="14" max="14" width="4.85546875" style="294" customWidth="1"/>
    <col min="15" max="16384" width="7.7109375" style="294"/>
  </cols>
  <sheetData>
    <row r="1" spans="1:10" ht="6" customHeight="1" thickBot="1">
      <c r="A1" s="37"/>
      <c r="B1" s="37"/>
      <c r="C1" s="37"/>
      <c r="D1" s="37"/>
      <c r="E1" s="37"/>
      <c r="F1" s="37"/>
      <c r="G1" s="37"/>
      <c r="H1" s="1407"/>
      <c r="I1" s="1407"/>
      <c r="J1" s="37"/>
    </row>
    <row r="2" spans="1:10" ht="19.5" customHeight="1" thickBot="1">
      <c r="A2" s="37"/>
      <c r="B2" s="37"/>
      <c r="C2" s="37"/>
      <c r="D2" s="37"/>
      <c r="E2" s="37"/>
      <c r="F2" s="37"/>
      <c r="G2" s="37"/>
      <c r="H2" s="373" t="s">
        <v>170</v>
      </c>
      <c r="I2" s="762" t="s">
        <v>31</v>
      </c>
      <c r="J2" s="763"/>
    </row>
    <row r="3" spans="1:10" ht="13.5" customHeight="1">
      <c r="A3" s="371" t="s">
        <v>216</v>
      </c>
      <c r="B3" s="372"/>
      <c r="C3" s="766" t="s">
        <v>31</v>
      </c>
      <c r="D3" s="767"/>
      <c r="E3" s="1421"/>
      <c r="F3" s="1424" t="s">
        <v>156</v>
      </c>
      <c r="G3" s="1425"/>
      <c r="H3" s="1528" t="s">
        <v>31</v>
      </c>
      <c r="I3" s="1529"/>
      <c r="J3" s="1530"/>
    </row>
    <row r="4" spans="1:10" ht="13.5" customHeight="1" thickBot="1">
      <c r="A4" s="1416" t="s">
        <v>152</v>
      </c>
      <c r="B4" s="1417"/>
      <c r="C4" s="769"/>
      <c r="D4" s="770"/>
      <c r="E4" s="1422"/>
      <c r="F4" s="1553"/>
      <c r="G4" s="1554"/>
      <c r="H4" s="1531"/>
      <c r="I4" s="1532"/>
      <c r="J4" s="1533"/>
    </row>
    <row r="5" spans="1:10" ht="12.75" customHeight="1">
      <c r="A5" s="1418" t="s">
        <v>153</v>
      </c>
      <c r="B5" s="1419"/>
      <c r="C5" s="796"/>
      <c r="D5" s="796"/>
      <c r="E5" s="1420"/>
      <c r="F5" s="1555" t="s">
        <v>219</v>
      </c>
      <c r="G5" s="1556"/>
      <c r="H5" s="796" t="s">
        <v>31</v>
      </c>
      <c r="I5" s="796"/>
      <c r="J5" s="797"/>
    </row>
    <row r="6" spans="1:10" ht="12.75" customHeight="1" thickBot="1">
      <c r="A6" s="1433" t="s">
        <v>217</v>
      </c>
      <c r="B6" s="1409"/>
      <c r="C6" s="780" t="s">
        <v>31</v>
      </c>
      <c r="D6" s="780"/>
      <c r="E6" s="1410"/>
      <c r="F6" s="1557"/>
      <c r="G6" s="1558"/>
      <c r="H6" s="780"/>
      <c r="I6" s="780"/>
      <c r="J6" s="781"/>
    </row>
    <row r="7" spans="1:10" ht="9" customHeight="1">
      <c r="A7" s="782" t="s">
        <v>154</v>
      </c>
      <c r="B7" s="783"/>
      <c r="C7" s="784"/>
      <c r="D7" s="785"/>
      <c r="E7" s="1415"/>
      <c r="F7" s="1559" t="s">
        <v>157</v>
      </c>
      <c r="G7" s="1560"/>
      <c r="H7" s="1540"/>
      <c r="I7" s="1541"/>
      <c r="J7" s="1542"/>
    </row>
    <row r="8" spans="1:10" ht="9" customHeight="1">
      <c r="A8" s="782"/>
      <c r="B8" s="783"/>
      <c r="C8" s="784"/>
      <c r="D8" s="785"/>
      <c r="E8" s="1415"/>
      <c r="F8" s="1413"/>
      <c r="G8" s="1414"/>
      <c r="H8" s="1543"/>
      <c r="I8" s="1544"/>
      <c r="J8" s="1545"/>
    </row>
    <row r="9" spans="1:10" ht="12.75" customHeight="1">
      <c r="A9" s="1418" t="s">
        <v>166</v>
      </c>
      <c r="B9" s="1419"/>
      <c r="C9" s="796" t="s">
        <v>31</v>
      </c>
      <c r="D9" s="796"/>
      <c r="E9" s="1420"/>
      <c r="F9" s="1494" t="s">
        <v>220</v>
      </c>
      <c r="G9" s="1495"/>
      <c r="H9" s="795" t="s">
        <v>31</v>
      </c>
      <c r="I9" s="796"/>
      <c r="J9" s="797"/>
    </row>
    <row r="10" spans="1:10" ht="12.75" customHeight="1">
      <c r="A10" s="1433" t="s">
        <v>367</v>
      </c>
      <c r="B10" s="1409"/>
      <c r="C10" s="780" t="s">
        <v>31</v>
      </c>
      <c r="D10" s="780"/>
      <c r="E10" s="1410"/>
      <c r="F10" s="1496"/>
      <c r="G10" s="1497"/>
      <c r="H10" s="779"/>
      <c r="I10" s="780"/>
      <c r="J10" s="781"/>
    </row>
    <row r="11" spans="1:10" ht="7.5" customHeight="1">
      <c r="A11" s="782" t="s">
        <v>158</v>
      </c>
      <c r="B11" s="783"/>
      <c r="C11" s="784" t="s">
        <v>31</v>
      </c>
      <c r="D11" s="785"/>
      <c r="E11" s="1415"/>
      <c r="F11" s="1411" t="s">
        <v>461</v>
      </c>
      <c r="G11" s="1412"/>
      <c r="H11" s="795"/>
      <c r="I11" s="796"/>
      <c r="J11" s="797"/>
    </row>
    <row r="12" spans="1:10" ht="16.5" customHeight="1" thickBot="1">
      <c r="A12" s="804"/>
      <c r="B12" s="805"/>
      <c r="C12" s="806"/>
      <c r="D12" s="807"/>
      <c r="E12" s="1432"/>
      <c r="F12" s="1481"/>
      <c r="G12" s="1482"/>
      <c r="H12" s="806"/>
      <c r="I12" s="807"/>
      <c r="J12" s="808"/>
    </row>
    <row r="13" spans="1:10" ht="9.75" customHeight="1"/>
    <row r="14" spans="1:10" ht="14.25" customHeight="1">
      <c r="A14" s="1547" t="s">
        <v>247</v>
      </c>
      <c r="B14" s="1547"/>
      <c r="C14" s="1547"/>
      <c r="D14" s="1547"/>
      <c r="E14" s="1547"/>
      <c r="F14" s="1547"/>
      <c r="G14" s="1547"/>
      <c r="H14" s="1547"/>
      <c r="I14" s="1547"/>
      <c r="J14" s="1547"/>
    </row>
    <row r="15" spans="1:10" ht="8.25" customHeight="1"/>
    <row r="16" spans="1:10" ht="13.5" customHeight="1">
      <c r="A16" s="1548" t="s">
        <v>335</v>
      </c>
      <c r="B16" s="1548"/>
      <c r="C16" s="1548"/>
      <c r="D16" s="1548"/>
      <c r="E16" s="1539"/>
      <c r="F16" s="1539"/>
      <c r="G16" s="1539"/>
      <c r="H16" s="1539"/>
    </row>
    <row r="17" spans="1:13" ht="6.75" customHeight="1" thickBot="1">
      <c r="A17" s="295"/>
      <c r="B17" s="295"/>
      <c r="C17" s="295"/>
      <c r="D17" s="295"/>
      <c r="E17" s="530"/>
      <c r="F17" s="530"/>
      <c r="G17" s="530"/>
      <c r="H17" s="530"/>
    </row>
    <row r="18" spans="1:13" ht="14.25" customHeight="1" thickBot="1">
      <c r="A18" s="302"/>
      <c r="B18" s="535"/>
      <c r="C18" s="1563" t="s">
        <v>462</v>
      </c>
      <c r="D18" s="1564"/>
      <c r="E18" s="534"/>
      <c r="F18" s="302"/>
      <c r="G18" s="524" t="s">
        <v>340</v>
      </c>
      <c r="H18" s="525"/>
      <c r="I18" s="525"/>
      <c r="J18" s="526"/>
    </row>
    <row r="19" spans="1:13" ht="12.95" customHeight="1" thickBot="1">
      <c r="A19" s="302"/>
      <c r="B19" s="302"/>
      <c r="C19" s="302"/>
      <c r="D19" s="302"/>
      <c r="E19" s="302"/>
      <c r="F19" s="302"/>
      <c r="G19" s="524" t="s">
        <v>341</v>
      </c>
      <c r="H19" s="525"/>
      <c r="I19" s="525"/>
      <c r="J19" s="526"/>
    </row>
    <row r="20" spans="1:13" ht="11.25" customHeight="1" thickBot="1">
      <c r="A20" s="295"/>
      <c r="B20" s="295"/>
      <c r="C20" s="295"/>
      <c r="D20" s="295"/>
    </row>
    <row r="21" spans="1:13" ht="13.5" customHeight="1" thickBot="1">
      <c r="A21" s="539" t="s">
        <v>472</v>
      </c>
      <c r="B21" s="536" t="s">
        <v>169</v>
      </c>
      <c r="C21" s="508" t="s">
        <v>221</v>
      </c>
      <c r="D21" s="515" t="s">
        <v>222</v>
      </c>
      <c r="E21" s="296" t="s">
        <v>223</v>
      </c>
      <c r="F21" s="515" t="s">
        <v>224</v>
      </c>
      <c r="G21" s="296" t="s">
        <v>225</v>
      </c>
      <c r="H21" s="508" t="s">
        <v>248</v>
      </c>
      <c r="I21" s="296" t="s">
        <v>81</v>
      </c>
      <c r="J21" s="297" t="s">
        <v>82</v>
      </c>
    </row>
    <row r="22" spans="1:13" ht="15" customHeight="1">
      <c r="A22" s="506">
        <v>1</v>
      </c>
      <c r="B22" s="537"/>
      <c r="C22" s="509"/>
      <c r="D22" s="516"/>
      <c r="E22" s="517"/>
      <c r="F22" s="517"/>
      <c r="G22" s="517"/>
      <c r="H22" s="518"/>
      <c r="I22" s="512" t="e">
        <f>AVERAGE(D22:H22)</f>
        <v>#DIV/0!</v>
      </c>
      <c r="J22" s="358" t="e">
        <f>STDEV(D22:H22)</f>
        <v>#DIV/0!</v>
      </c>
      <c r="M22" s="299"/>
    </row>
    <row r="23" spans="1:13" ht="15" customHeight="1">
      <c r="A23" s="506">
        <v>2</v>
      </c>
      <c r="B23" s="538"/>
      <c r="C23" s="510"/>
      <c r="D23" s="519"/>
      <c r="E23" s="349"/>
      <c r="F23" s="349"/>
      <c r="G23" s="349"/>
      <c r="H23" s="520"/>
      <c r="I23" s="513" t="e">
        <f t="shared" ref="I23:I46" si="0">AVERAGE(D23:H23)</f>
        <v>#DIV/0!</v>
      </c>
      <c r="J23" s="359" t="e">
        <f t="shared" ref="J23:J46" si="1">STDEV(D23:H23)</f>
        <v>#DIV/0!</v>
      </c>
    </row>
    <row r="24" spans="1:13" ht="15" customHeight="1">
      <c r="A24" s="506">
        <v>3</v>
      </c>
      <c r="B24" s="538"/>
      <c r="C24" s="510"/>
      <c r="D24" s="519"/>
      <c r="E24" s="349"/>
      <c r="F24" s="349"/>
      <c r="G24" s="349"/>
      <c r="H24" s="520"/>
      <c r="I24" s="513" t="e">
        <f t="shared" si="0"/>
        <v>#DIV/0!</v>
      </c>
      <c r="J24" s="359" t="e">
        <f t="shared" si="1"/>
        <v>#DIV/0!</v>
      </c>
    </row>
    <row r="25" spans="1:13" ht="15" customHeight="1">
      <c r="A25" s="506">
        <v>4</v>
      </c>
      <c r="B25" s="538"/>
      <c r="C25" s="510"/>
      <c r="D25" s="519"/>
      <c r="E25" s="349"/>
      <c r="F25" s="349"/>
      <c r="G25" s="349"/>
      <c r="H25" s="520"/>
      <c r="I25" s="513" t="e">
        <f t="shared" si="0"/>
        <v>#DIV/0!</v>
      </c>
      <c r="J25" s="359" t="e">
        <f t="shared" si="1"/>
        <v>#DIV/0!</v>
      </c>
    </row>
    <row r="26" spans="1:13" ht="15" customHeight="1">
      <c r="A26" s="506">
        <v>5</v>
      </c>
      <c r="B26" s="538"/>
      <c r="C26" s="510"/>
      <c r="D26" s="519"/>
      <c r="E26" s="349"/>
      <c r="F26" s="349"/>
      <c r="G26" s="349"/>
      <c r="H26" s="520"/>
      <c r="I26" s="513" t="e">
        <f t="shared" si="0"/>
        <v>#DIV/0!</v>
      </c>
      <c r="J26" s="359" t="e">
        <f t="shared" si="1"/>
        <v>#DIV/0!</v>
      </c>
    </row>
    <row r="27" spans="1:13" ht="15" customHeight="1">
      <c r="A27" s="506">
        <v>6</v>
      </c>
      <c r="B27" s="538"/>
      <c r="C27" s="510"/>
      <c r="D27" s="519"/>
      <c r="E27" s="349"/>
      <c r="F27" s="349"/>
      <c r="G27" s="349"/>
      <c r="H27" s="520"/>
      <c r="I27" s="513" t="e">
        <f t="shared" si="0"/>
        <v>#DIV/0!</v>
      </c>
      <c r="J27" s="359" t="e">
        <f t="shared" si="1"/>
        <v>#DIV/0!</v>
      </c>
    </row>
    <row r="28" spans="1:13" ht="15" customHeight="1">
      <c r="A28" s="506">
        <v>7</v>
      </c>
      <c r="B28" s="538"/>
      <c r="C28" s="510"/>
      <c r="D28" s="519"/>
      <c r="E28" s="349"/>
      <c r="F28" s="349"/>
      <c r="G28" s="349"/>
      <c r="H28" s="520"/>
      <c r="I28" s="513" t="e">
        <f t="shared" si="0"/>
        <v>#DIV/0!</v>
      </c>
      <c r="J28" s="359" t="e">
        <f t="shared" si="1"/>
        <v>#DIV/0!</v>
      </c>
    </row>
    <row r="29" spans="1:13" ht="15" customHeight="1">
      <c r="A29" s="506">
        <v>8</v>
      </c>
      <c r="B29" s="538"/>
      <c r="C29" s="510"/>
      <c r="D29" s="519"/>
      <c r="E29" s="349"/>
      <c r="F29" s="349"/>
      <c r="G29" s="349"/>
      <c r="H29" s="520"/>
      <c r="I29" s="513" t="e">
        <f t="shared" si="0"/>
        <v>#DIV/0!</v>
      </c>
      <c r="J29" s="359" t="e">
        <f t="shared" si="1"/>
        <v>#DIV/0!</v>
      </c>
    </row>
    <row r="30" spans="1:13" ht="15" customHeight="1">
      <c r="A30" s="506">
        <v>9</v>
      </c>
      <c r="B30" s="538"/>
      <c r="C30" s="510"/>
      <c r="D30" s="519"/>
      <c r="E30" s="349"/>
      <c r="F30" s="349"/>
      <c r="G30" s="349"/>
      <c r="H30" s="520"/>
      <c r="I30" s="513" t="e">
        <f t="shared" si="0"/>
        <v>#DIV/0!</v>
      </c>
      <c r="J30" s="359" t="e">
        <f t="shared" si="1"/>
        <v>#DIV/0!</v>
      </c>
    </row>
    <row r="31" spans="1:13" ht="15" customHeight="1">
      <c r="A31" s="506">
        <v>10</v>
      </c>
      <c r="B31" s="538"/>
      <c r="C31" s="510"/>
      <c r="D31" s="519"/>
      <c r="E31" s="349"/>
      <c r="F31" s="349"/>
      <c r="G31" s="349"/>
      <c r="H31" s="520"/>
      <c r="I31" s="513" t="e">
        <f t="shared" si="0"/>
        <v>#DIV/0!</v>
      </c>
      <c r="J31" s="359" t="e">
        <f t="shared" si="1"/>
        <v>#DIV/0!</v>
      </c>
    </row>
    <row r="32" spans="1:13" ht="15" customHeight="1">
      <c r="A32" s="506">
        <v>11</v>
      </c>
      <c r="B32" s="538"/>
      <c r="C32" s="510"/>
      <c r="D32" s="519"/>
      <c r="E32" s="349"/>
      <c r="F32" s="349"/>
      <c r="G32" s="349"/>
      <c r="H32" s="520"/>
      <c r="I32" s="513" t="e">
        <f t="shared" si="0"/>
        <v>#DIV/0!</v>
      </c>
      <c r="J32" s="359" t="e">
        <f t="shared" si="1"/>
        <v>#DIV/0!</v>
      </c>
    </row>
    <row r="33" spans="1:13" ht="15" customHeight="1">
      <c r="A33" s="506">
        <v>12</v>
      </c>
      <c r="B33" s="538"/>
      <c r="C33" s="510"/>
      <c r="D33" s="519"/>
      <c r="E33" s="349"/>
      <c r="F33" s="349"/>
      <c r="G33" s="349"/>
      <c r="H33" s="520"/>
      <c r="I33" s="513" t="e">
        <f t="shared" si="0"/>
        <v>#DIV/0!</v>
      </c>
      <c r="J33" s="359" t="e">
        <f t="shared" si="1"/>
        <v>#DIV/0!</v>
      </c>
    </row>
    <row r="34" spans="1:13" ht="15" customHeight="1">
      <c r="A34" s="506">
        <v>13</v>
      </c>
      <c r="B34" s="538"/>
      <c r="C34" s="510"/>
      <c r="D34" s="519"/>
      <c r="E34" s="349"/>
      <c r="F34" s="349"/>
      <c r="G34" s="349"/>
      <c r="H34" s="520"/>
      <c r="I34" s="513" t="e">
        <f t="shared" si="0"/>
        <v>#DIV/0!</v>
      </c>
      <c r="J34" s="359" t="e">
        <f t="shared" si="1"/>
        <v>#DIV/0!</v>
      </c>
    </row>
    <row r="35" spans="1:13" ht="15" customHeight="1">
      <c r="A35" s="506">
        <v>14</v>
      </c>
      <c r="B35" s="538"/>
      <c r="C35" s="510"/>
      <c r="D35" s="519"/>
      <c r="E35" s="349"/>
      <c r="F35" s="349"/>
      <c r="G35" s="349"/>
      <c r="H35" s="520"/>
      <c r="I35" s="513" t="e">
        <f t="shared" si="0"/>
        <v>#DIV/0!</v>
      </c>
      <c r="J35" s="359" t="e">
        <f t="shared" si="1"/>
        <v>#DIV/0!</v>
      </c>
    </row>
    <row r="36" spans="1:13" ht="15" customHeight="1">
      <c r="A36" s="506">
        <v>15</v>
      </c>
      <c r="B36" s="538"/>
      <c r="C36" s="510"/>
      <c r="D36" s="519"/>
      <c r="E36" s="349"/>
      <c r="F36" s="349"/>
      <c r="G36" s="349"/>
      <c r="H36" s="520"/>
      <c r="I36" s="513" t="e">
        <f t="shared" si="0"/>
        <v>#DIV/0!</v>
      </c>
      <c r="J36" s="359" t="e">
        <f t="shared" si="1"/>
        <v>#DIV/0!</v>
      </c>
    </row>
    <row r="37" spans="1:13" ht="15" customHeight="1">
      <c r="A37" s="506">
        <v>16</v>
      </c>
      <c r="B37" s="538"/>
      <c r="C37" s="510"/>
      <c r="D37" s="519"/>
      <c r="E37" s="349"/>
      <c r="F37" s="349"/>
      <c r="G37" s="349"/>
      <c r="H37" s="520"/>
      <c r="I37" s="513" t="e">
        <f t="shared" si="0"/>
        <v>#DIV/0!</v>
      </c>
      <c r="J37" s="359" t="e">
        <f t="shared" si="1"/>
        <v>#DIV/0!</v>
      </c>
    </row>
    <row r="38" spans="1:13" ht="15" customHeight="1">
      <c r="A38" s="506">
        <v>17</v>
      </c>
      <c r="B38" s="538"/>
      <c r="C38" s="510"/>
      <c r="D38" s="519"/>
      <c r="E38" s="349"/>
      <c r="F38" s="349"/>
      <c r="G38" s="349"/>
      <c r="H38" s="520"/>
      <c r="I38" s="513" t="e">
        <f t="shared" si="0"/>
        <v>#DIV/0!</v>
      </c>
      <c r="J38" s="359" t="e">
        <f t="shared" si="1"/>
        <v>#DIV/0!</v>
      </c>
    </row>
    <row r="39" spans="1:13" ht="15" customHeight="1">
      <c r="A39" s="506">
        <v>18</v>
      </c>
      <c r="B39" s="538"/>
      <c r="C39" s="510"/>
      <c r="D39" s="519"/>
      <c r="E39" s="349"/>
      <c r="F39" s="349"/>
      <c r="G39" s="349"/>
      <c r="H39" s="520"/>
      <c r="I39" s="513" t="e">
        <f t="shared" si="0"/>
        <v>#DIV/0!</v>
      </c>
      <c r="J39" s="359" t="e">
        <f t="shared" si="1"/>
        <v>#DIV/0!</v>
      </c>
    </row>
    <row r="40" spans="1:13" ht="15" customHeight="1">
      <c r="A40" s="506">
        <v>19</v>
      </c>
      <c r="B40" s="538"/>
      <c r="C40" s="510"/>
      <c r="D40" s="519"/>
      <c r="E40" s="349"/>
      <c r="F40" s="349"/>
      <c r="G40" s="349"/>
      <c r="H40" s="520"/>
      <c r="I40" s="513" t="e">
        <f t="shared" si="0"/>
        <v>#DIV/0!</v>
      </c>
      <c r="J40" s="359" t="e">
        <f t="shared" si="1"/>
        <v>#DIV/0!</v>
      </c>
    </row>
    <row r="41" spans="1:13" ht="15" customHeight="1">
      <c r="A41" s="506">
        <v>20</v>
      </c>
      <c r="B41" s="538"/>
      <c r="C41" s="510"/>
      <c r="D41" s="519"/>
      <c r="E41" s="349"/>
      <c r="F41" s="349"/>
      <c r="G41" s="349"/>
      <c r="H41" s="520"/>
      <c r="I41" s="513" t="e">
        <f t="shared" si="0"/>
        <v>#DIV/0!</v>
      </c>
      <c r="J41" s="359" t="e">
        <f t="shared" si="1"/>
        <v>#DIV/0!</v>
      </c>
    </row>
    <row r="42" spans="1:13" ht="15" customHeight="1">
      <c r="A42" s="506">
        <v>21</v>
      </c>
      <c r="B42" s="538"/>
      <c r="C42" s="510"/>
      <c r="D42" s="519"/>
      <c r="E42" s="349"/>
      <c r="F42" s="349"/>
      <c r="G42" s="349"/>
      <c r="H42" s="520"/>
      <c r="I42" s="513" t="e">
        <f t="shared" si="0"/>
        <v>#DIV/0!</v>
      </c>
      <c r="J42" s="359" t="e">
        <f t="shared" si="1"/>
        <v>#DIV/0!</v>
      </c>
    </row>
    <row r="43" spans="1:13" ht="15" customHeight="1">
      <c r="A43" s="506">
        <v>22</v>
      </c>
      <c r="B43" s="538"/>
      <c r="C43" s="510"/>
      <c r="D43" s="519"/>
      <c r="E43" s="349"/>
      <c r="F43" s="349"/>
      <c r="G43" s="349"/>
      <c r="H43" s="520"/>
      <c r="I43" s="513" t="e">
        <f t="shared" si="0"/>
        <v>#DIV/0!</v>
      </c>
      <c r="J43" s="359" t="e">
        <f t="shared" si="1"/>
        <v>#DIV/0!</v>
      </c>
    </row>
    <row r="44" spans="1:13" ht="15" customHeight="1">
      <c r="A44" s="506">
        <v>23</v>
      </c>
      <c r="B44" s="538"/>
      <c r="C44" s="510"/>
      <c r="D44" s="519"/>
      <c r="E44" s="349"/>
      <c r="F44" s="349"/>
      <c r="G44" s="349"/>
      <c r="H44" s="520"/>
      <c r="I44" s="513" t="e">
        <f t="shared" si="0"/>
        <v>#DIV/0!</v>
      </c>
      <c r="J44" s="359" t="e">
        <f t="shared" si="1"/>
        <v>#DIV/0!</v>
      </c>
    </row>
    <row r="45" spans="1:13" ht="15" customHeight="1">
      <c r="A45" s="506">
        <v>24</v>
      </c>
      <c r="B45" s="538"/>
      <c r="C45" s="510"/>
      <c r="D45" s="519"/>
      <c r="E45" s="349"/>
      <c r="F45" s="349"/>
      <c r="G45" s="349"/>
      <c r="H45" s="520"/>
      <c r="I45" s="513" t="e">
        <f t="shared" si="0"/>
        <v>#DIV/0!</v>
      </c>
      <c r="J45" s="359" t="e">
        <f t="shared" si="1"/>
        <v>#DIV/0!</v>
      </c>
    </row>
    <row r="46" spans="1:13" ht="15" customHeight="1" thickBot="1">
      <c r="A46" s="507">
        <v>25</v>
      </c>
      <c r="B46" s="544"/>
      <c r="C46" s="540"/>
      <c r="D46" s="541"/>
      <c r="E46" s="542"/>
      <c r="F46" s="542"/>
      <c r="G46" s="542"/>
      <c r="H46" s="543"/>
      <c r="I46" s="514" t="e">
        <f t="shared" si="0"/>
        <v>#DIV/0!</v>
      </c>
      <c r="J46" s="360" t="e">
        <f t="shared" si="1"/>
        <v>#DIV/0!</v>
      </c>
      <c r="M46" s="129"/>
    </row>
    <row r="47" spans="1:13" ht="8.25" customHeight="1">
      <c r="G47" s="300"/>
      <c r="H47" s="301"/>
      <c r="I47" s="301"/>
    </row>
    <row r="48" spans="1:13" ht="12.95" customHeight="1">
      <c r="A48" s="302"/>
      <c r="B48" s="1534" t="s">
        <v>227</v>
      </c>
      <c r="C48" s="1535"/>
      <c r="D48" s="350">
        <f>MIN(D22:H46)</f>
        <v>0</v>
      </c>
      <c r="E48" s="302"/>
      <c r="F48" s="302"/>
      <c r="G48" s="303" t="s">
        <v>342</v>
      </c>
      <c r="H48" s="304"/>
      <c r="I48" s="304"/>
      <c r="J48" s="350">
        <f>J18-J19</f>
        <v>0</v>
      </c>
    </row>
    <row r="49" spans="1:10" ht="12.95" customHeight="1">
      <c r="B49" s="1534" t="s">
        <v>228</v>
      </c>
      <c r="C49" s="1535"/>
      <c r="D49" s="351">
        <f>MAX(D22:H46)</f>
        <v>0</v>
      </c>
      <c r="E49" s="302"/>
    </row>
    <row r="50" spans="1:10" ht="10.5" customHeight="1"/>
    <row r="51" spans="1:10" ht="12.75" customHeight="1">
      <c r="B51" s="1536" t="s">
        <v>120</v>
      </c>
      <c r="C51" s="305" t="s">
        <v>118</v>
      </c>
      <c r="D51" s="1537" t="s">
        <v>119</v>
      </c>
      <c r="E51" s="1561" t="e">
        <f>SUMIF(I22:I46,"&gt;0",I22:I46)/COUNT(I22:I46)</f>
        <v>#DIV/0!</v>
      </c>
    </row>
    <row r="52" spans="1:10" ht="23.25" customHeight="1">
      <c r="B52" s="1537"/>
      <c r="C52" s="651" t="s">
        <v>472</v>
      </c>
      <c r="D52" s="1537"/>
      <c r="E52" s="1562"/>
    </row>
    <row r="53" spans="1:10" ht="15" customHeight="1"/>
    <row r="54" spans="1:10" ht="14.25" customHeight="1">
      <c r="B54" s="1546" t="s">
        <v>471</v>
      </c>
      <c r="C54" s="305" t="s">
        <v>122</v>
      </c>
      <c r="D54" s="1537" t="s">
        <v>123</v>
      </c>
      <c r="E54" s="308">
        <v>1</v>
      </c>
      <c r="F54" s="1537" t="s">
        <v>124</v>
      </c>
      <c r="G54" s="1561" t="e">
        <f>SUMIF(J22:J46,"&gt;0",J22:J46)/COUNT(J22:J46)*(1/0.94)</f>
        <v>#DIV/0!</v>
      </c>
      <c r="I54" s="1505" t="s">
        <v>125</v>
      </c>
      <c r="J54" s="1506"/>
    </row>
    <row r="55" spans="1:10" ht="17.25" customHeight="1">
      <c r="B55" s="1546"/>
      <c r="C55" s="309" t="s">
        <v>472</v>
      </c>
      <c r="D55" s="1537"/>
      <c r="E55" s="310" t="s">
        <v>126</v>
      </c>
      <c r="F55" s="1537"/>
      <c r="G55" s="1562"/>
      <c r="I55" s="1507"/>
      <c r="J55" s="1508"/>
    </row>
    <row r="56" spans="1:10" ht="12" customHeight="1">
      <c r="B56" s="307"/>
      <c r="C56" s="306"/>
      <c r="D56" s="298"/>
      <c r="E56" s="311"/>
      <c r="F56" s="298"/>
      <c r="G56" s="312"/>
      <c r="I56" s="313"/>
      <c r="J56" s="313"/>
    </row>
    <row r="57" spans="1:10" ht="26.25" customHeight="1" thickBot="1"/>
    <row r="58" spans="1:10" ht="14.25" customHeight="1">
      <c r="A58" s="371" t="s">
        <v>216</v>
      </c>
      <c r="B58" s="372"/>
      <c r="C58" s="1522" t="str">
        <f xml:space="preserve"> C3</f>
        <v xml:space="preserve"> </v>
      </c>
      <c r="D58" s="1523"/>
      <c r="E58" s="1524"/>
      <c r="F58" s="1424" t="s">
        <v>156</v>
      </c>
      <c r="G58" s="1425"/>
      <c r="H58" s="1511" t="str">
        <f xml:space="preserve"> H3</f>
        <v xml:space="preserve"> </v>
      </c>
      <c r="I58" s="1512"/>
      <c r="J58" s="1513"/>
    </row>
    <row r="59" spans="1:10" ht="10.5" customHeight="1">
      <c r="A59" s="1416" t="s">
        <v>152</v>
      </c>
      <c r="B59" s="1417"/>
      <c r="C59" s="1525"/>
      <c r="D59" s="1526"/>
      <c r="E59" s="1527"/>
      <c r="F59" s="1426"/>
      <c r="G59" s="1427"/>
      <c r="H59" s="1514"/>
      <c r="I59" s="1515"/>
      <c r="J59" s="1516"/>
    </row>
    <row r="60" spans="1:10" ht="10.5" customHeight="1">
      <c r="A60" s="1418" t="s">
        <v>153</v>
      </c>
      <c r="B60" s="1419"/>
      <c r="C60" s="1492">
        <f>C5</f>
        <v>0</v>
      </c>
      <c r="D60" s="1492"/>
      <c r="E60" s="1493"/>
      <c r="F60" s="1411" t="s">
        <v>219</v>
      </c>
      <c r="G60" s="1412"/>
      <c r="H60" s="1498" t="str">
        <f xml:space="preserve"> H5</f>
        <v xml:space="preserve"> </v>
      </c>
      <c r="I60" s="1492"/>
      <c r="J60" s="1499"/>
    </row>
    <row r="61" spans="1:10" ht="10.5" customHeight="1">
      <c r="A61" s="1433" t="s">
        <v>217</v>
      </c>
      <c r="B61" s="1409"/>
      <c r="C61" s="1473" t="str">
        <f xml:space="preserve"> C6</f>
        <v xml:space="preserve"> </v>
      </c>
      <c r="D61" s="1473"/>
      <c r="E61" s="1474"/>
      <c r="F61" s="1413"/>
      <c r="G61" s="1414"/>
      <c r="H61" s="1500"/>
      <c r="I61" s="1473"/>
      <c r="J61" s="1501"/>
    </row>
    <row r="62" spans="1:10" ht="9" customHeight="1">
      <c r="A62" s="782" t="s">
        <v>154</v>
      </c>
      <c r="B62" s="783"/>
      <c r="C62" s="1475">
        <f>C7</f>
        <v>0</v>
      </c>
      <c r="D62" s="1476"/>
      <c r="E62" s="1477"/>
      <c r="F62" s="1411" t="s">
        <v>157</v>
      </c>
      <c r="G62" s="1412"/>
      <c r="H62" s="1483">
        <f>H7</f>
        <v>0</v>
      </c>
      <c r="I62" s="1484"/>
      <c r="J62" s="1485"/>
    </row>
    <row r="63" spans="1:10" ht="9.75" customHeight="1">
      <c r="A63" s="782"/>
      <c r="B63" s="783"/>
      <c r="C63" s="1475"/>
      <c r="D63" s="1476"/>
      <c r="E63" s="1477"/>
      <c r="F63" s="1413"/>
      <c r="G63" s="1414"/>
      <c r="H63" s="1489"/>
      <c r="I63" s="1490"/>
      <c r="J63" s="1491"/>
    </row>
    <row r="64" spans="1:10" ht="10.5" customHeight="1">
      <c r="A64" s="1418" t="s">
        <v>166</v>
      </c>
      <c r="B64" s="1419"/>
      <c r="C64" s="1492" t="str">
        <f xml:space="preserve"> C9</f>
        <v xml:space="preserve"> </v>
      </c>
      <c r="D64" s="1492"/>
      <c r="E64" s="1493"/>
      <c r="F64" s="1494" t="s">
        <v>203</v>
      </c>
      <c r="G64" s="1495"/>
      <c r="H64" s="1498" t="str">
        <f xml:space="preserve"> H9</f>
        <v xml:space="preserve"> </v>
      </c>
      <c r="I64" s="1492"/>
      <c r="J64" s="1499"/>
    </row>
    <row r="65" spans="1:14" ht="10.5" customHeight="1">
      <c r="A65" s="1433" t="s">
        <v>367</v>
      </c>
      <c r="B65" s="1409"/>
      <c r="C65" s="1473" t="str">
        <f xml:space="preserve"> C10</f>
        <v xml:space="preserve"> </v>
      </c>
      <c r="D65" s="1473"/>
      <c r="E65" s="1474"/>
      <c r="F65" s="1496"/>
      <c r="G65" s="1497"/>
      <c r="H65" s="1500"/>
      <c r="I65" s="1473"/>
      <c r="J65" s="1501"/>
    </row>
    <row r="66" spans="1:14" ht="9" customHeight="1">
      <c r="A66" s="782" t="s">
        <v>158</v>
      </c>
      <c r="B66" s="783"/>
      <c r="C66" s="1475" t="str">
        <f xml:space="preserve"> C11</f>
        <v xml:space="preserve"> </v>
      </c>
      <c r="D66" s="1476"/>
      <c r="E66" s="1477"/>
      <c r="F66" s="1411" t="s">
        <v>463</v>
      </c>
      <c r="G66" s="1412"/>
      <c r="H66" s="1483">
        <f>H11</f>
        <v>0</v>
      </c>
      <c r="I66" s="1484"/>
      <c r="J66" s="1485"/>
    </row>
    <row r="67" spans="1:14" ht="12.75" thickBot="1">
      <c r="A67" s="804"/>
      <c r="B67" s="805"/>
      <c r="C67" s="1478"/>
      <c r="D67" s="1479"/>
      <c r="E67" s="1480"/>
      <c r="F67" s="1481"/>
      <c r="G67" s="1482"/>
      <c r="H67" s="1486"/>
      <c r="I67" s="1487"/>
      <c r="J67" s="1488"/>
    </row>
    <row r="68" spans="1:14" ht="9" customHeight="1"/>
    <row r="69" spans="1:14" ht="18" customHeight="1">
      <c r="B69" s="1521" t="s">
        <v>473</v>
      </c>
      <c r="C69" s="1520"/>
      <c r="D69" s="361" t="e">
        <f>J48/(6*G54)</f>
        <v>#DIV/0!</v>
      </c>
      <c r="E69" s="1520" t="s">
        <v>136</v>
      </c>
      <c r="F69" s="1520"/>
    </row>
    <row r="70" spans="1:14" ht="9" customHeight="1"/>
    <row r="71" spans="1:14" ht="18" customHeight="1">
      <c r="B71" s="1519" t="s">
        <v>474</v>
      </c>
      <c r="C71" s="1520"/>
      <c r="D71" s="1520"/>
      <c r="E71" s="362" t="e">
        <f>(J18-E51)/(3*G54)</f>
        <v>#DIV/0!</v>
      </c>
      <c r="G71" s="1519" t="s">
        <v>470</v>
      </c>
      <c r="H71" s="1520"/>
      <c r="I71" s="1520"/>
      <c r="J71" s="362" t="e">
        <f>(E51-J19)/(3*G54)</f>
        <v>#DIV/0!</v>
      </c>
    </row>
    <row r="72" spans="1:14" ht="9" customHeight="1"/>
    <row r="73" spans="1:14" ht="18" customHeight="1">
      <c r="B73" s="1521" t="s">
        <v>458</v>
      </c>
      <c r="C73" s="1521"/>
      <c r="D73" s="1521"/>
      <c r="E73" s="361" t="e">
        <f>MIN(E71,J71)</f>
        <v>#DIV/0!</v>
      </c>
      <c r="F73" s="1520" t="s">
        <v>339</v>
      </c>
      <c r="G73" s="1520"/>
    </row>
    <row r="74" spans="1:14" ht="10.5" customHeight="1" thickBot="1">
      <c r="B74" s="316"/>
      <c r="C74" s="316"/>
      <c r="D74" s="316"/>
      <c r="E74" s="317"/>
      <c r="F74" s="298"/>
      <c r="G74" s="298"/>
    </row>
    <row r="75" spans="1:14" ht="6" customHeight="1">
      <c r="A75" s="318"/>
      <c r="B75" s="319"/>
      <c r="C75" s="319"/>
      <c r="D75" s="319"/>
      <c r="E75" s="319"/>
      <c r="F75" s="319"/>
      <c r="G75" s="319"/>
      <c r="H75" s="319"/>
      <c r="I75" s="319"/>
      <c r="J75" s="320"/>
    </row>
    <row r="76" spans="1:14" s="324" customFormat="1" ht="18" customHeight="1" thickBot="1">
      <c r="A76" s="321" t="s">
        <v>128</v>
      </c>
      <c r="B76" s="322" t="s">
        <v>468</v>
      </c>
      <c r="C76" s="322"/>
      <c r="D76" s="322"/>
      <c r="E76" s="322"/>
      <c r="F76" s="323"/>
      <c r="G76" s="339" t="e">
        <f>E51+1.152*G54</f>
        <v>#DIV/0!</v>
      </c>
      <c r="H76" s="322"/>
      <c r="I76" s="1517" t="s">
        <v>140</v>
      </c>
      <c r="J76" s="1518"/>
    </row>
    <row r="77" spans="1:14" ht="3" customHeight="1" thickTop="1">
      <c r="A77" s="325"/>
      <c r="B77" s="303"/>
      <c r="C77" s="303"/>
      <c r="D77" s="303"/>
      <c r="E77" s="303"/>
      <c r="F77" s="303"/>
      <c r="G77" s="340"/>
      <c r="H77" s="303"/>
      <c r="I77" s="303"/>
      <c r="J77" s="326"/>
    </row>
    <row r="78" spans="1:14" ht="18" customHeight="1">
      <c r="A78" s="325"/>
      <c r="B78" s="303" t="s">
        <v>469</v>
      </c>
      <c r="C78" s="303"/>
      <c r="D78" s="303"/>
      <c r="E78" s="303"/>
      <c r="F78" s="300"/>
      <c r="G78" s="341" t="e">
        <f>E51-1.152*G54</f>
        <v>#DIV/0!</v>
      </c>
      <c r="H78" s="303"/>
      <c r="I78" s="303"/>
      <c r="J78" s="326"/>
      <c r="K78" s="302"/>
      <c r="L78" s="302"/>
      <c r="M78" s="302"/>
      <c r="N78" s="302"/>
    </row>
    <row r="79" spans="1:14" ht="7.5" customHeight="1">
      <c r="A79" s="325"/>
      <c r="B79" s="303"/>
      <c r="C79" s="303"/>
      <c r="D79" s="303"/>
      <c r="E79" s="303"/>
      <c r="F79" s="303"/>
      <c r="G79" s="303"/>
      <c r="H79" s="303"/>
      <c r="I79" s="303"/>
      <c r="J79" s="326"/>
    </row>
    <row r="80" spans="1:14">
      <c r="A80" s="327"/>
      <c r="B80" s="300"/>
      <c r="C80" s="300"/>
      <c r="D80" s="300"/>
      <c r="E80" s="300"/>
      <c r="F80" s="300"/>
      <c r="G80" s="300"/>
      <c r="H80" s="300"/>
      <c r="I80" s="300"/>
      <c r="J80" s="328"/>
    </row>
    <row r="81" spans="1:10">
      <c r="A81" s="327"/>
      <c r="B81" s="300"/>
      <c r="C81" s="300"/>
      <c r="D81" s="300"/>
      <c r="E81" s="300"/>
      <c r="F81" s="300"/>
      <c r="G81" s="300"/>
      <c r="H81" s="300"/>
      <c r="I81" s="300"/>
      <c r="J81" s="328"/>
    </row>
    <row r="82" spans="1:10">
      <c r="A82" s="327"/>
      <c r="B82" s="300"/>
      <c r="C82" s="300"/>
      <c r="D82" s="300"/>
      <c r="E82" s="300"/>
      <c r="F82" s="300"/>
      <c r="G82" s="300"/>
      <c r="H82" s="300"/>
      <c r="I82" s="300"/>
      <c r="J82" s="328"/>
    </row>
    <row r="83" spans="1:10">
      <c r="A83" s="327"/>
      <c r="B83" s="300"/>
      <c r="C83" s="300"/>
      <c r="D83" s="300"/>
      <c r="E83" s="300"/>
      <c r="F83" s="300"/>
      <c r="G83" s="300"/>
      <c r="H83" s="300"/>
      <c r="I83" s="300"/>
      <c r="J83" s="328"/>
    </row>
    <row r="84" spans="1:10">
      <c r="A84" s="327"/>
      <c r="B84" s="300"/>
      <c r="C84" s="300"/>
      <c r="D84" s="300"/>
      <c r="E84" s="300"/>
      <c r="F84" s="300"/>
      <c r="G84" s="300"/>
      <c r="H84" s="300"/>
      <c r="I84" s="300"/>
      <c r="J84" s="328"/>
    </row>
    <row r="85" spans="1:10">
      <c r="A85" s="327"/>
      <c r="B85" s="300"/>
      <c r="C85" s="300"/>
      <c r="D85" s="300"/>
      <c r="E85" s="300"/>
      <c r="F85" s="300"/>
      <c r="G85" s="300"/>
      <c r="H85" s="300"/>
      <c r="I85" s="300"/>
      <c r="J85" s="328"/>
    </row>
    <row r="86" spans="1:10">
      <c r="A86" s="327"/>
      <c r="B86" s="300"/>
      <c r="C86" s="300"/>
      <c r="D86" s="300"/>
      <c r="E86" s="300"/>
      <c r="F86" s="300"/>
      <c r="G86" s="300"/>
      <c r="H86" s="300"/>
      <c r="I86" s="300"/>
      <c r="J86" s="328"/>
    </row>
    <row r="87" spans="1:10">
      <c r="A87" s="327"/>
      <c r="B87" s="300"/>
      <c r="C87" s="300"/>
      <c r="D87" s="300"/>
      <c r="E87" s="300"/>
      <c r="F87" s="300"/>
      <c r="G87" s="300"/>
      <c r="H87" s="300"/>
      <c r="I87" s="300"/>
      <c r="J87" s="328"/>
    </row>
    <row r="88" spans="1:10">
      <c r="A88" s="327"/>
      <c r="B88" s="300"/>
      <c r="C88" s="300"/>
      <c r="D88" s="300"/>
      <c r="E88" s="300"/>
      <c r="F88" s="300"/>
      <c r="G88" s="300"/>
      <c r="H88" s="300"/>
      <c r="I88" s="300"/>
      <c r="J88" s="328"/>
    </row>
    <row r="89" spans="1:10">
      <c r="A89" s="327"/>
      <c r="B89" s="300"/>
      <c r="C89" s="300"/>
      <c r="D89" s="300"/>
      <c r="E89" s="300"/>
      <c r="F89" s="300"/>
      <c r="G89" s="300"/>
      <c r="H89" s="300"/>
      <c r="I89" s="300"/>
      <c r="J89" s="328"/>
    </row>
    <row r="90" spans="1:10">
      <c r="A90" s="327"/>
      <c r="B90" s="300"/>
      <c r="C90" s="300"/>
      <c r="D90" s="300"/>
      <c r="E90" s="300"/>
      <c r="F90" s="300"/>
      <c r="G90" s="300"/>
      <c r="H90" s="300"/>
      <c r="I90" s="300"/>
      <c r="J90" s="328"/>
    </row>
    <row r="91" spans="1:10">
      <c r="A91" s="327"/>
      <c r="B91" s="300"/>
      <c r="C91" s="300"/>
      <c r="D91" s="300"/>
      <c r="E91" s="300"/>
      <c r="F91" s="300"/>
      <c r="G91" s="300"/>
      <c r="H91" s="300"/>
      <c r="I91" s="300"/>
      <c r="J91" s="328"/>
    </row>
    <row r="92" spans="1:10">
      <c r="A92" s="327"/>
      <c r="B92" s="300"/>
      <c r="C92" s="300"/>
      <c r="D92" s="300"/>
      <c r="E92" s="300"/>
      <c r="F92" s="300"/>
      <c r="G92" s="300"/>
      <c r="H92" s="300"/>
      <c r="I92" s="300"/>
      <c r="J92" s="328"/>
    </row>
    <row r="93" spans="1:10">
      <c r="A93" s="327"/>
      <c r="B93" s="300"/>
      <c r="C93" s="300"/>
      <c r="D93" s="300"/>
      <c r="E93" s="300"/>
      <c r="F93" s="300"/>
      <c r="G93" s="300"/>
      <c r="H93" s="300"/>
      <c r="I93" s="300"/>
      <c r="J93" s="328"/>
    </row>
    <row r="94" spans="1:10">
      <c r="A94" s="327"/>
      <c r="B94" s="300"/>
      <c r="C94" s="300"/>
      <c r="D94" s="300"/>
      <c r="E94" s="300"/>
      <c r="F94" s="300"/>
      <c r="G94" s="300"/>
      <c r="H94" s="300"/>
      <c r="I94" s="300"/>
      <c r="J94" s="328"/>
    </row>
    <row r="95" spans="1:10">
      <c r="A95" s="327"/>
      <c r="B95" s="300"/>
      <c r="C95" s="300"/>
      <c r="D95" s="300"/>
      <c r="E95" s="300"/>
      <c r="F95" s="300"/>
      <c r="G95" s="300"/>
      <c r="H95" s="300"/>
      <c r="I95" s="300"/>
      <c r="J95" s="328"/>
    </row>
    <row r="96" spans="1:10" ht="12.75" thickBot="1">
      <c r="A96" s="329"/>
      <c r="B96" s="330"/>
      <c r="C96" s="330"/>
      <c r="D96" s="330"/>
      <c r="E96" s="330"/>
      <c r="F96" s="330"/>
      <c r="G96" s="330"/>
      <c r="H96" s="330"/>
      <c r="I96" s="330"/>
      <c r="J96" s="331"/>
    </row>
    <row r="97" spans="1:14" ht="6.75" customHeight="1"/>
    <row r="98" spans="1:14" ht="6.75" customHeight="1" thickBot="1">
      <c r="A98" s="300"/>
      <c r="B98" s="300"/>
      <c r="C98" s="300"/>
      <c r="D98" s="300"/>
      <c r="E98" s="300"/>
      <c r="F98" s="300"/>
      <c r="G98" s="300"/>
      <c r="H98" s="300"/>
      <c r="I98" s="300"/>
      <c r="J98" s="300"/>
    </row>
    <row r="99" spans="1:14" ht="6" customHeight="1">
      <c r="A99" s="318"/>
      <c r="B99" s="319"/>
      <c r="C99" s="319"/>
      <c r="D99" s="319"/>
      <c r="E99" s="319"/>
      <c r="F99" s="319"/>
      <c r="G99" s="319"/>
      <c r="H99" s="319"/>
      <c r="I99" s="319"/>
      <c r="J99" s="320"/>
    </row>
    <row r="100" spans="1:14" s="324" customFormat="1" ht="18" customHeight="1" thickBot="1">
      <c r="A100" s="321" t="s">
        <v>137</v>
      </c>
      <c r="B100" s="322" t="s">
        <v>466</v>
      </c>
      <c r="C100" s="322"/>
      <c r="D100" s="322"/>
      <c r="E100" s="322"/>
      <c r="F100" s="323"/>
      <c r="G100" s="339" t="e">
        <f>1.927*G54</f>
        <v>#DIV/0!</v>
      </c>
      <c r="H100" s="322"/>
      <c r="I100" s="1517" t="s">
        <v>464</v>
      </c>
      <c r="J100" s="1518"/>
    </row>
    <row r="101" spans="1:14" ht="3" customHeight="1" thickTop="1">
      <c r="A101" s="325"/>
      <c r="B101" s="303"/>
      <c r="C101" s="303"/>
      <c r="D101" s="303"/>
      <c r="E101" s="303"/>
      <c r="F101" s="303"/>
      <c r="G101" s="340"/>
      <c r="H101" s="303"/>
      <c r="I101" s="303"/>
      <c r="J101" s="326"/>
    </row>
    <row r="102" spans="1:14" ht="18" customHeight="1">
      <c r="A102" s="325"/>
      <c r="B102" s="303" t="s">
        <v>467</v>
      </c>
      <c r="C102" s="303"/>
      <c r="D102" s="303"/>
      <c r="E102" s="303"/>
      <c r="F102" s="300"/>
      <c r="G102" s="341" t="e">
        <f>0.227*G54</f>
        <v>#DIV/0!</v>
      </c>
      <c r="H102" s="303"/>
      <c r="I102" s="1517" t="s">
        <v>465</v>
      </c>
      <c r="J102" s="1518"/>
      <c r="K102" s="302"/>
      <c r="L102" s="302"/>
      <c r="M102" s="302"/>
      <c r="N102" s="302"/>
    </row>
    <row r="103" spans="1:14" ht="4.5" customHeight="1">
      <c r="A103" s="325"/>
      <c r="B103" s="303"/>
      <c r="C103" s="303"/>
      <c r="D103" s="303"/>
      <c r="E103" s="303"/>
      <c r="F103" s="303"/>
      <c r="G103" s="303"/>
      <c r="H103" s="303"/>
      <c r="I103" s="303"/>
      <c r="J103" s="326"/>
    </row>
    <row r="104" spans="1:14">
      <c r="A104" s="327"/>
      <c r="B104" s="300"/>
      <c r="C104" s="300"/>
      <c r="D104" s="300"/>
      <c r="E104" s="300"/>
      <c r="F104" s="300"/>
      <c r="G104" s="300"/>
      <c r="H104" s="300"/>
      <c r="I104" s="300"/>
      <c r="J104" s="328"/>
    </row>
    <row r="105" spans="1:14">
      <c r="A105" s="327"/>
      <c r="B105" s="300"/>
      <c r="C105" s="300"/>
      <c r="D105" s="300"/>
      <c r="E105" s="300"/>
      <c r="F105" s="300"/>
      <c r="G105" s="300"/>
      <c r="H105" s="300"/>
      <c r="I105" s="300"/>
      <c r="J105" s="328"/>
    </row>
    <row r="106" spans="1:14">
      <c r="A106" s="327"/>
      <c r="B106" s="300"/>
      <c r="C106" s="300"/>
      <c r="D106" s="300"/>
      <c r="E106" s="300"/>
      <c r="F106" s="300"/>
      <c r="G106" s="300"/>
      <c r="H106" s="300"/>
      <c r="I106" s="300"/>
      <c r="J106" s="328"/>
    </row>
    <row r="107" spans="1:14">
      <c r="A107" s="327"/>
      <c r="B107" s="300"/>
      <c r="C107" s="300"/>
      <c r="D107" s="300"/>
      <c r="E107" s="300"/>
      <c r="F107" s="300"/>
      <c r="G107" s="300"/>
      <c r="H107" s="300"/>
      <c r="I107" s="300"/>
      <c r="J107" s="328"/>
    </row>
    <row r="108" spans="1:14">
      <c r="A108" s="327"/>
      <c r="B108" s="300"/>
      <c r="C108" s="300"/>
      <c r="D108" s="300"/>
      <c r="E108" s="300"/>
      <c r="F108" s="300"/>
      <c r="G108" s="300"/>
      <c r="H108" s="300"/>
      <c r="I108" s="300"/>
      <c r="J108" s="328"/>
    </row>
    <row r="109" spans="1:14">
      <c r="A109" s="327"/>
      <c r="B109" s="300"/>
      <c r="C109" s="300"/>
      <c r="D109" s="300"/>
      <c r="E109" s="300"/>
      <c r="F109" s="300"/>
      <c r="G109" s="300"/>
      <c r="H109" s="300"/>
      <c r="I109" s="300"/>
      <c r="J109" s="328"/>
    </row>
    <row r="110" spans="1:14">
      <c r="A110" s="327"/>
      <c r="B110" s="300"/>
      <c r="C110" s="300"/>
      <c r="D110" s="300"/>
      <c r="E110" s="300"/>
      <c r="F110" s="300"/>
      <c r="G110" s="300"/>
      <c r="H110" s="300"/>
      <c r="I110" s="300"/>
      <c r="J110" s="328"/>
    </row>
    <row r="111" spans="1:14">
      <c r="A111" s="327"/>
      <c r="B111" s="300"/>
      <c r="C111" s="300"/>
      <c r="D111" s="300"/>
      <c r="E111" s="300"/>
      <c r="F111" s="300"/>
      <c r="G111" s="300"/>
      <c r="H111" s="300"/>
      <c r="I111" s="300"/>
      <c r="J111" s="328"/>
    </row>
    <row r="112" spans="1:14">
      <c r="A112" s="327"/>
      <c r="B112" s="300"/>
      <c r="C112" s="300"/>
      <c r="D112" s="300"/>
      <c r="E112" s="300"/>
      <c r="F112" s="300"/>
      <c r="G112" s="300"/>
      <c r="H112" s="300"/>
      <c r="I112" s="300"/>
      <c r="J112" s="328"/>
    </row>
    <row r="113" spans="1:10">
      <c r="A113" s="327"/>
      <c r="B113" s="300"/>
      <c r="C113" s="300"/>
      <c r="D113" s="300"/>
      <c r="E113" s="300"/>
      <c r="F113" s="300"/>
      <c r="G113" s="300"/>
      <c r="H113" s="300"/>
      <c r="I113" s="300"/>
      <c r="J113" s="328"/>
    </row>
    <row r="114" spans="1:10">
      <c r="A114" s="327"/>
      <c r="B114" s="300"/>
      <c r="C114" s="300"/>
      <c r="D114" s="300"/>
      <c r="E114" s="300"/>
      <c r="F114" s="300"/>
      <c r="G114" s="300"/>
      <c r="H114" s="300"/>
      <c r="I114" s="300"/>
      <c r="J114" s="328"/>
    </row>
    <row r="115" spans="1:10">
      <c r="A115" s="327"/>
      <c r="B115" s="300"/>
      <c r="C115" s="300"/>
      <c r="D115" s="300"/>
      <c r="E115" s="300"/>
      <c r="F115" s="300"/>
      <c r="G115" s="300"/>
      <c r="H115" s="300"/>
      <c r="I115" s="300"/>
      <c r="J115" s="328"/>
    </row>
    <row r="116" spans="1:10">
      <c r="A116" s="327"/>
      <c r="B116" s="300"/>
      <c r="C116" s="300"/>
      <c r="D116" s="300"/>
      <c r="E116" s="300"/>
      <c r="F116" s="300"/>
      <c r="G116" s="300"/>
      <c r="H116" s="300"/>
      <c r="I116" s="300"/>
      <c r="J116" s="328"/>
    </row>
    <row r="117" spans="1:10">
      <c r="A117" s="327"/>
      <c r="B117" s="300"/>
      <c r="C117" s="300"/>
      <c r="D117" s="300"/>
      <c r="E117" s="300"/>
      <c r="F117" s="300"/>
      <c r="G117" s="300"/>
      <c r="H117" s="300"/>
      <c r="I117" s="300"/>
      <c r="J117" s="328"/>
    </row>
    <row r="118" spans="1:10">
      <c r="A118" s="327"/>
      <c r="B118" s="300"/>
      <c r="C118" s="300"/>
      <c r="D118" s="300"/>
      <c r="E118" s="300"/>
      <c r="F118" s="300"/>
      <c r="G118" s="300"/>
      <c r="H118" s="300"/>
      <c r="I118" s="300"/>
      <c r="J118" s="328"/>
    </row>
    <row r="119" spans="1:10" ht="12.75" customHeight="1">
      <c r="A119" s="327"/>
      <c r="B119" s="300"/>
      <c r="C119" s="300"/>
      <c r="D119" s="300"/>
      <c r="E119" s="300"/>
      <c r="F119" s="300"/>
      <c r="G119" s="300"/>
      <c r="H119" s="300"/>
      <c r="I119" s="300"/>
      <c r="J119" s="328"/>
    </row>
    <row r="120" spans="1:10" ht="13.5" customHeight="1" thickBot="1">
      <c r="A120" s="329"/>
      <c r="B120" s="330"/>
      <c r="C120" s="330"/>
      <c r="D120" s="330"/>
      <c r="E120" s="330"/>
      <c r="F120" s="330"/>
      <c r="G120" s="330"/>
      <c r="H120" s="330"/>
      <c r="I120" s="330"/>
      <c r="J120" s="331"/>
    </row>
  </sheetData>
  <mergeCells count="73">
    <mergeCell ref="I102:J102"/>
    <mergeCell ref="B73:D73"/>
    <mergeCell ref="F73:G73"/>
    <mergeCell ref="I76:J76"/>
    <mergeCell ref="I100:J100"/>
    <mergeCell ref="G71:I71"/>
    <mergeCell ref="B71:D71"/>
    <mergeCell ref="A66:B67"/>
    <mergeCell ref="C66:E67"/>
    <mergeCell ref="F66:G67"/>
    <mergeCell ref="H66:J67"/>
    <mergeCell ref="B69:C69"/>
    <mergeCell ref="E69:F69"/>
    <mergeCell ref="A62:B63"/>
    <mergeCell ref="C62:E63"/>
    <mergeCell ref="F62:G63"/>
    <mergeCell ref="H62:J63"/>
    <mergeCell ref="A64:B64"/>
    <mergeCell ref="C64:E64"/>
    <mergeCell ref="F64:G65"/>
    <mergeCell ref="H64:J65"/>
    <mergeCell ref="A65:B65"/>
    <mergeCell ref="C65:E65"/>
    <mergeCell ref="A59:B59"/>
    <mergeCell ref="A60:B60"/>
    <mergeCell ref="C60:E60"/>
    <mergeCell ref="F60:G61"/>
    <mergeCell ref="I54:J55"/>
    <mergeCell ref="C58:E59"/>
    <mergeCell ref="F58:G59"/>
    <mergeCell ref="H58:J59"/>
    <mergeCell ref="G54:G55"/>
    <mergeCell ref="B54:B55"/>
    <mergeCell ref="D54:D55"/>
    <mergeCell ref="F54:F55"/>
    <mergeCell ref="H60:J61"/>
    <mergeCell ref="A61:B61"/>
    <mergeCell ref="C61:E61"/>
    <mergeCell ref="B49:C49"/>
    <mergeCell ref="B51:B52"/>
    <mergeCell ref="D51:D52"/>
    <mergeCell ref="E51:E52"/>
    <mergeCell ref="A14:J14"/>
    <mergeCell ref="E16:H16"/>
    <mergeCell ref="B48:C48"/>
    <mergeCell ref="C18:D18"/>
    <mergeCell ref="A16:D16"/>
    <mergeCell ref="A11:B12"/>
    <mergeCell ref="C11:E12"/>
    <mergeCell ref="F11:G12"/>
    <mergeCell ref="H11:J12"/>
    <mergeCell ref="A9:B9"/>
    <mergeCell ref="C9:E9"/>
    <mergeCell ref="F9:G10"/>
    <mergeCell ref="H9:J10"/>
    <mergeCell ref="A10:B10"/>
    <mergeCell ref="C10:E10"/>
    <mergeCell ref="H7:J8"/>
    <mergeCell ref="A4:B4"/>
    <mergeCell ref="A5:B5"/>
    <mergeCell ref="C5:E5"/>
    <mergeCell ref="F5:G6"/>
    <mergeCell ref="H5:J6"/>
    <mergeCell ref="A6:B6"/>
    <mergeCell ref="C6:E6"/>
    <mergeCell ref="A7:B8"/>
    <mergeCell ref="C7:E8"/>
    <mergeCell ref="F7:G8"/>
    <mergeCell ref="H1:I1"/>
    <mergeCell ref="I2:J2"/>
    <mergeCell ref="C3:E4"/>
    <mergeCell ref="F3:G4"/>
    <mergeCell ref="H3:J4"/>
  </mergeCells>
  <pageMargins left="0.59055118110236227" right="0.39370078740157483" top="0.19685039370078741" bottom="0.19685039370078741" header="0" footer="0"/>
  <pageSetup paperSize="9" orientation="portrait" r:id="rId1"/>
  <headerFooter alignWithMargins="0">
    <oddHeader>Seite &amp;P von &amp;N</oddHeader>
  </headerFooter>
  <rowBreaks count="1" manualBreakCount="1">
    <brk id="56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"/>
  <dimension ref="A1:E94"/>
  <sheetViews>
    <sheetView tabSelected="1" zoomScaleNormal="100" workbookViewId="0">
      <selection activeCell="E6" sqref="E6"/>
    </sheetView>
  </sheetViews>
  <sheetFormatPr defaultColWidth="11.42578125" defaultRowHeight="12.75"/>
  <cols>
    <col min="1" max="1" width="22.140625" style="37" customWidth="1"/>
    <col min="2" max="2" width="39" style="37" customWidth="1"/>
    <col min="3" max="3" width="20.5703125" style="37" customWidth="1"/>
    <col min="4" max="4" width="18.7109375" style="37" customWidth="1"/>
    <col min="5" max="5" width="17.85546875" style="37" customWidth="1"/>
    <col min="6" max="16384" width="11.42578125" style="37"/>
  </cols>
  <sheetData>
    <row r="1" spans="1:5" s="546" customFormat="1" ht="23.25" customHeight="1">
      <c r="A1" s="1612"/>
      <c r="B1" s="1576" t="s">
        <v>498</v>
      </c>
      <c r="C1" s="1577"/>
      <c r="D1" s="1615" t="s">
        <v>364</v>
      </c>
      <c r="E1" s="748" t="s">
        <v>569</v>
      </c>
    </row>
    <row r="2" spans="1:5" s="546" customFormat="1" ht="15" customHeight="1">
      <c r="A2" s="1613"/>
      <c r="B2" s="1578"/>
      <c r="C2" s="1579"/>
      <c r="D2" s="1616"/>
      <c r="E2" s="745"/>
    </row>
    <row r="3" spans="1:5" s="546" customFormat="1" ht="15.75" customHeight="1" thickBot="1">
      <c r="A3" s="1614"/>
      <c r="B3" s="1580"/>
      <c r="C3" s="1581"/>
      <c r="D3" s="1617"/>
      <c r="E3" s="744"/>
    </row>
    <row r="6" spans="1:5" ht="13.5" thickBot="1"/>
    <row r="7" spans="1:5" ht="13.5" customHeight="1" thickBot="1">
      <c r="A7" s="710" t="s">
        <v>499</v>
      </c>
      <c r="B7" s="704"/>
      <c r="C7"/>
      <c r="D7"/>
      <c r="E7"/>
    </row>
    <row r="8" spans="1:5">
      <c r="A8" s="711" t="s">
        <v>533</v>
      </c>
      <c r="B8"/>
      <c r="C8"/>
      <c r="D8"/>
      <c r="E8"/>
    </row>
    <row r="9" spans="1:5" ht="12.75" customHeight="1" thickBot="1">
      <c r="A9" s="705"/>
      <c r="B9"/>
      <c r="C9"/>
      <c r="D9"/>
      <c r="E9"/>
    </row>
    <row r="10" spans="1:5">
      <c r="A10" s="705" t="s">
        <v>531</v>
      </c>
      <c r="B10" s="713"/>
      <c r="C10"/>
      <c r="D10"/>
      <c r="E10"/>
    </row>
    <row r="11" spans="1:5">
      <c r="A11" s="705" t="s">
        <v>532</v>
      </c>
      <c r="B11" s="714"/>
      <c r="C11"/>
      <c r="D11"/>
      <c r="E11"/>
    </row>
    <row r="12" spans="1:5" ht="13.5" thickBot="1">
      <c r="A12" s="712" t="s">
        <v>534</v>
      </c>
      <c r="B12" s="715"/>
      <c r="C12"/>
      <c r="D12"/>
      <c r="E12"/>
    </row>
    <row r="13" spans="1:5" ht="13.5" customHeight="1" thickBot="1">
      <c r="A13" s="681"/>
      <c r="B13"/>
      <c r="C13"/>
      <c r="D13"/>
      <c r="E13"/>
    </row>
    <row r="14" spans="1:5" ht="25.5">
      <c r="A14" s="687" t="s">
        <v>500</v>
      </c>
      <c r="B14" s="688"/>
      <c r="C14" s="687" t="s">
        <v>501</v>
      </c>
      <c r="D14" s="1600"/>
      <c r="E14" s="1601"/>
    </row>
    <row r="15" spans="1:5">
      <c r="A15" s="690" t="s">
        <v>502</v>
      </c>
      <c r="B15" s="707"/>
      <c r="C15" s="690" t="s">
        <v>503</v>
      </c>
      <c r="D15" s="1590"/>
      <c r="E15" s="1591"/>
    </row>
    <row r="16" spans="1:5" ht="18" customHeight="1">
      <c r="A16" s="690" t="s">
        <v>504</v>
      </c>
      <c r="B16" s="707"/>
      <c r="C16" s="690" t="s">
        <v>508</v>
      </c>
      <c r="D16" s="1590"/>
      <c r="E16" s="1591"/>
    </row>
    <row r="17" spans="1:5">
      <c r="A17" s="690" t="s">
        <v>405</v>
      </c>
      <c r="B17" s="707"/>
      <c r="C17" s="690" t="s">
        <v>509</v>
      </c>
      <c r="D17" s="1590"/>
      <c r="E17" s="1591"/>
    </row>
    <row r="18" spans="1:5">
      <c r="A18" s="690" t="s">
        <v>505</v>
      </c>
      <c r="B18" s="707"/>
      <c r="C18" s="690" t="s">
        <v>507</v>
      </c>
      <c r="D18" s="1590"/>
      <c r="E18" s="1591"/>
    </row>
    <row r="19" spans="1:5">
      <c r="A19" s="690" t="s">
        <v>506</v>
      </c>
      <c r="B19" s="707"/>
      <c r="C19" s="733"/>
      <c r="D19" s="1590"/>
      <c r="E19" s="1591"/>
    </row>
    <row r="20" spans="1:5" ht="13.5" thickBot="1">
      <c r="A20" s="692" t="s">
        <v>507</v>
      </c>
      <c r="B20" s="706"/>
      <c r="C20" s="734"/>
      <c r="D20" s="1565"/>
      <c r="E20" s="1566"/>
    </row>
    <row r="21" spans="1:5" ht="13.5" thickBot="1">
      <c r="A21" s="681"/>
      <c r="B21"/>
      <c r="C21"/>
      <c r="D21"/>
      <c r="E21"/>
    </row>
    <row r="22" spans="1:5" ht="13.5" thickBot="1">
      <c r="A22" s="693" t="s">
        <v>510</v>
      </c>
      <c r="B22" s="694"/>
      <c r="C22" s="1620" t="s">
        <v>375</v>
      </c>
      <c r="D22" s="1621"/>
      <c r="E22" s="704" t="s">
        <v>511</v>
      </c>
    </row>
    <row r="23" spans="1:5" ht="28.5" customHeight="1">
      <c r="A23" s="681"/>
      <c r="B23"/>
      <c r="C23"/>
      <c r="D23"/>
      <c r="E23"/>
    </row>
    <row r="24" spans="1:5" ht="28.5" customHeight="1" thickBot="1">
      <c r="A24" s="681"/>
      <c r="B24"/>
      <c r="C24"/>
      <c r="D24"/>
      <c r="E24"/>
    </row>
    <row r="25" spans="1:5" ht="18" customHeight="1" thickBot="1">
      <c r="A25" s="1567" t="s">
        <v>566</v>
      </c>
      <c r="B25" s="1568"/>
      <c r="C25" s="1568"/>
      <c r="D25" s="1568"/>
      <c r="E25" s="1569"/>
    </row>
    <row r="26" spans="1:5">
      <c r="A26" s="1570"/>
      <c r="B26" s="1571"/>
      <c r="C26" s="1571"/>
      <c r="D26" s="1571"/>
      <c r="E26" s="1572"/>
    </row>
    <row r="27" spans="1:5">
      <c r="A27" s="1570"/>
      <c r="B27" s="1571"/>
      <c r="C27" s="1571"/>
      <c r="D27" s="1571"/>
      <c r="E27" s="1572"/>
    </row>
    <row r="28" spans="1:5" s="186" customFormat="1" ht="16.5" customHeight="1">
      <c r="A28" s="1570"/>
      <c r="B28" s="1571"/>
      <c r="C28" s="1571"/>
      <c r="D28" s="1571"/>
      <c r="E28" s="1572"/>
    </row>
    <row r="29" spans="1:5" s="186" customFormat="1" ht="16.5" customHeight="1">
      <c r="A29" s="1570"/>
      <c r="B29" s="1571"/>
      <c r="C29" s="1571"/>
      <c r="D29" s="1571"/>
      <c r="E29" s="1572"/>
    </row>
    <row r="30" spans="1:5" s="186" customFormat="1" ht="16.5" customHeight="1">
      <c r="A30" s="1570"/>
      <c r="B30" s="1571"/>
      <c r="C30" s="1571"/>
      <c r="D30" s="1571"/>
      <c r="E30" s="1572"/>
    </row>
    <row r="31" spans="1:5" s="186" customFormat="1" ht="16.5" customHeight="1">
      <c r="A31" s="1570"/>
      <c r="B31" s="1571"/>
      <c r="C31" s="1571"/>
      <c r="D31" s="1571"/>
      <c r="E31" s="1572"/>
    </row>
    <row r="32" spans="1:5" s="186" customFormat="1" ht="16.5" customHeight="1" thickBot="1">
      <c r="A32" s="1573"/>
      <c r="B32" s="1574"/>
      <c r="C32" s="1574"/>
      <c r="D32" s="1574"/>
      <c r="E32" s="1575"/>
    </row>
    <row r="33" spans="1:5" ht="28.5" customHeight="1">
      <c r="A33" s="681"/>
      <c r="B33"/>
      <c r="C33"/>
      <c r="D33"/>
      <c r="E33"/>
    </row>
    <row r="34" spans="1:5" ht="28.5" customHeight="1" thickBot="1">
      <c r="A34" s="681"/>
      <c r="B34"/>
      <c r="C34"/>
      <c r="D34"/>
      <c r="E34"/>
    </row>
    <row r="35" spans="1:5" ht="18" customHeight="1" thickBot="1">
      <c r="A35" s="1567" t="s">
        <v>535</v>
      </c>
      <c r="B35" s="1568"/>
      <c r="C35" s="1568"/>
      <c r="D35" s="1568"/>
      <c r="E35" s="1569"/>
    </row>
    <row r="36" spans="1:5" ht="13.5" thickBot="1">
      <c r="A36" s="746" t="s">
        <v>386</v>
      </c>
      <c r="B36" s="747" t="s">
        <v>536</v>
      </c>
      <c r="C36" s="709" t="s">
        <v>537</v>
      </c>
      <c r="D36" s="1622" t="s">
        <v>538</v>
      </c>
      <c r="E36" s="1623"/>
    </row>
    <row r="37" spans="1:5">
      <c r="A37" s="690"/>
      <c r="B37" s="683" t="s">
        <v>512</v>
      </c>
      <c r="C37" s="684"/>
      <c r="D37" s="1590"/>
      <c r="E37" s="1591"/>
    </row>
    <row r="38" spans="1:5" s="186" customFormat="1" ht="16.5" customHeight="1">
      <c r="A38" s="690"/>
      <c r="B38" s="683" t="s">
        <v>512</v>
      </c>
      <c r="C38" s="684"/>
      <c r="D38" s="1590"/>
      <c r="E38" s="1591"/>
    </row>
    <row r="39" spans="1:5" s="186" customFormat="1" ht="16.5" customHeight="1">
      <c r="A39" s="690"/>
      <c r="B39" s="683"/>
      <c r="C39" s="684"/>
      <c r="D39" s="1590"/>
      <c r="E39" s="1591"/>
    </row>
    <row r="40" spans="1:5" s="186" customFormat="1" ht="16.5" customHeight="1">
      <c r="A40" s="690"/>
      <c r="B40" s="683"/>
      <c r="C40" s="684"/>
      <c r="D40" s="1590"/>
      <c r="E40" s="1591"/>
    </row>
    <row r="41" spans="1:5" s="186" customFormat="1" ht="16.5" customHeight="1">
      <c r="A41" s="690"/>
      <c r="B41" s="683"/>
      <c r="C41" s="684"/>
      <c r="D41" s="1590"/>
      <c r="E41" s="1591"/>
    </row>
    <row r="42" spans="1:5" s="186" customFormat="1" ht="16.5" customHeight="1" thickBot="1">
      <c r="A42" s="692"/>
      <c r="B42" s="685" t="s">
        <v>512</v>
      </c>
      <c r="C42" s="686"/>
      <c r="D42" s="1565"/>
      <c r="E42" s="1566"/>
    </row>
    <row r="43" spans="1:5" s="186" customFormat="1" ht="30" customHeight="1">
      <c r="A43" s="707"/>
      <c r="B43" s="708"/>
      <c r="C43" s="707"/>
      <c r="D43" s="707"/>
      <c r="E43"/>
    </row>
    <row r="44" spans="1:5" s="186" customFormat="1" ht="30" customHeight="1" thickBot="1">
      <c r="A44" s="707"/>
      <c r="B44" s="708"/>
      <c r="C44" s="707"/>
      <c r="D44" s="707"/>
      <c r="E44"/>
    </row>
    <row r="45" spans="1:5" s="186" customFormat="1" ht="26.25" customHeight="1" thickBot="1">
      <c r="A45" s="1567" t="s">
        <v>539</v>
      </c>
      <c r="B45" s="1568"/>
      <c r="C45" s="1568"/>
      <c r="D45" s="1568"/>
      <c r="E45" s="1569"/>
    </row>
    <row r="46" spans="1:5" s="186" customFormat="1" ht="63.75" customHeight="1">
      <c r="A46" s="684" t="s">
        <v>513</v>
      </c>
      <c r="B46" s="1589"/>
      <c r="C46" s="1590"/>
      <c r="D46" s="1590"/>
      <c r="E46" s="1591"/>
    </row>
    <row r="47" spans="1:5" s="186" customFormat="1" ht="51" customHeight="1">
      <c r="A47" s="684" t="s">
        <v>514</v>
      </c>
      <c r="B47" s="1589"/>
      <c r="C47" s="1590"/>
      <c r="D47" s="1590"/>
      <c r="E47" s="1591"/>
    </row>
    <row r="48" spans="1:5" s="186" customFormat="1" ht="63.75" customHeight="1">
      <c r="A48" s="684" t="s">
        <v>515</v>
      </c>
      <c r="B48" s="1589"/>
      <c r="C48" s="1590"/>
      <c r="D48" s="1590"/>
      <c r="E48" s="1591"/>
    </row>
    <row r="49" spans="1:5" s="186" customFormat="1" ht="63.75" customHeight="1">
      <c r="A49" s="684" t="s">
        <v>516</v>
      </c>
      <c r="B49" s="1589"/>
      <c r="C49" s="1590"/>
      <c r="D49" s="1590"/>
      <c r="E49" s="1591"/>
    </row>
    <row r="50" spans="1:5" s="186" customFormat="1" ht="55.5" customHeight="1" thickBot="1">
      <c r="A50" s="712" t="s">
        <v>540</v>
      </c>
      <c r="B50" s="1592"/>
      <c r="C50" s="1565"/>
      <c r="D50" s="1565"/>
      <c r="E50" s="1566"/>
    </row>
    <row r="51" spans="1:5" s="186" customFormat="1" ht="24.75" customHeight="1">
      <c r="A51" s="696"/>
      <c r="B51"/>
      <c r="C51"/>
      <c r="D51"/>
      <c r="E51"/>
    </row>
    <row r="52" spans="1:5" s="186" customFormat="1" ht="24.75" customHeight="1" thickBot="1">
      <c r="A52" s="696"/>
      <c r="B52"/>
      <c r="C52"/>
      <c r="D52"/>
      <c r="E52"/>
    </row>
    <row r="53" spans="1:5" s="186" customFormat="1" ht="20.25" customHeight="1" thickBot="1">
      <c r="A53" s="1567" t="s">
        <v>541</v>
      </c>
      <c r="B53" s="1568"/>
      <c r="C53" s="732" t="s">
        <v>395</v>
      </c>
      <c r="D53" s="732" t="s">
        <v>517</v>
      </c>
      <c r="E53" s="718" t="s">
        <v>518</v>
      </c>
    </row>
    <row r="54" spans="1:5" s="186" customFormat="1" ht="25.5">
      <c r="A54" s="703" t="s">
        <v>519</v>
      </c>
      <c r="B54" s="728"/>
      <c r="C54" s="682"/>
      <c r="D54" s="682"/>
      <c r="E54" s="689"/>
    </row>
    <row r="55" spans="1:5" s="186" customFormat="1" ht="140.25" customHeight="1">
      <c r="A55" s="701" t="s">
        <v>520</v>
      </c>
      <c r="B55" s="729"/>
      <c r="C55" s="684"/>
      <c r="D55" s="684"/>
      <c r="E55" s="691"/>
    </row>
    <row r="56" spans="1:5" s="186" customFormat="1" ht="89.25" customHeight="1">
      <c r="A56" s="701" t="s">
        <v>521</v>
      </c>
      <c r="B56" s="729"/>
      <c r="C56" s="684"/>
      <c r="D56" s="684"/>
      <c r="E56" s="691"/>
    </row>
    <row r="57" spans="1:5" s="186" customFormat="1" ht="51.75" thickBot="1">
      <c r="A57" s="719" t="s">
        <v>522</v>
      </c>
      <c r="B57" s="730"/>
      <c r="C57" s="686"/>
      <c r="D57" s="686"/>
      <c r="E57" s="695"/>
    </row>
    <row r="58" spans="1:5" s="186" customFormat="1" ht="24" customHeight="1">
      <c r="A58" s="1602" t="s">
        <v>542</v>
      </c>
      <c r="B58" s="1603"/>
      <c r="C58" s="1603"/>
      <c r="D58" s="1603"/>
      <c r="E58" s="1604"/>
    </row>
    <row r="59" spans="1:5" s="186" customFormat="1" ht="13.5" thickBot="1">
      <c r="A59" s="1605"/>
      <c r="B59" s="1606"/>
      <c r="C59" s="1606"/>
      <c r="D59" s="1606"/>
      <c r="E59" s="1607"/>
    </row>
    <row r="60" spans="1:5" s="186" customFormat="1" ht="31.5" customHeight="1">
      <c r="A60" s="716"/>
      <c r="B60" s="716"/>
      <c r="C60" s="716"/>
      <c r="D60" s="716"/>
      <c r="E60" s="716"/>
    </row>
    <row r="61" spans="1:5" s="186" customFormat="1" ht="31.5" customHeight="1" thickBot="1">
      <c r="A61" s="716"/>
      <c r="B61" s="716"/>
      <c r="C61" s="716"/>
      <c r="D61" s="716"/>
      <c r="E61" s="716"/>
    </row>
    <row r="62" spans="1:5" s="186" customFormat="1" ht="39" customHeight="1" thickBot="1">
      <c r="A62" s="1567" t="s">
        <v>543</v>
      </c>
      <c r="B62" s="1568"/>
      <c r="C62" s="1568"/>
      <c r="D62" s="1568"/>
      <c r="E62" s="1569"/>
    </row>
    <row r="63" spans="1:5" s="186" customFormat="1" ht="26.25" thickBot="1">
      <c r="A63" s="721" t="s">
        <v>554</v>
      </c>
      <c r="B63" s="700"/>
      <c r="C63" s="720" t="s">
        <v>555</v>
      </c>
      <c r="D63" s="1608"/>
      <c r="E63" s="1609"/>
    </row>
    <row r="64" spans="1:5" s="186" customFormat="1" ht="54.75" customHeight="1">
      <c r="A64" s="722" t="s">
        <v>544</v>
      </c>
      <c r="B64" s="723"/>
      <c r="C64" s="724" t="s">
        <v>553</v>
      </c>
      <c r="D64" s="1610"/>
      <c r="E64" s="1611"/>
    </row>
    <row r="65" spans="1:5" s="186" customFormat="1" ht="54.75" customHeight="1">
      <c r="A65" s="722" t="s">
        <v>545</v>
      </c>
      <c r="B65" s="724"/>
      <c r="C65" s="724" t="s">
        <v>549</v>
      </c>
      <c r="D65" s="1618"/>
      <c r="E65" s="1619"/>
    </row>
    <row r="66" spans="1:5" s="186" customFormat="1" ht="54.75" customHeight="1">
      <c r="A66" s="722" t="s">
        <v>546</v>
      </c>
      <c r="B66" s="724"/>
      <c r="C66" s="724" t="s">
        <v>550</v>
      </c>
      <c r="D66" s="1618"/>
      <c r="E66" s="1619"/>
    </row>
    <row r="67" spans="1:5" s="186" customFormat="1" ht="54.75" customHeight="1">
      <c r="A67" s="722" t="s">
        <v>547</v>
      </c>
      <c r="B67" s="724"/>
      <c r="C67" s="724" t="s">
        <v>551</v>
      </c>
      <c r="D67" s="1618"/>
      <c r="E67" s="1619"/>
    </row>
    <row r="68" spans="1:5" s="186" customFormat="1" ht="54.75" customHeight="1" thickBot="1">
      <c r="A68" s="725" t="s">
        <v>548</v>
      </c>
      <c r="B68" s="726"/>
      <c r="C68" s="726" t="s">
        <v>552</v>
      </c>
      <c r="D68" s="1585"/>
      <c r="E68" s="1586"/>
    </row>
    <row r="69" spans="1:5" s="186" customFormat="1" ht="27" customHeight="1">
      <c r="A69" s="702"/>
      <c r="B69"/>
      <c r="C69"/>
      <c r="D69"/>
      <c r="E69"/>
    </row>
    <row r="70" spans="1:5" s="186" customFormat="1" ht="27" customHeight="1" thickBot="1">
      <c r="A70" s="702"/>
      <c r="B70"/>
      <c r="C70"/>
      <c r="D70"/>
      <c r="E70"/>
    </row>
    <row r="71" spans="1:5" s="186" customFormat="1" ht="31.5" customHeight="1" thickBot="1">
      <c r="A71" s="1587" t="s">
        <v>556</v>
      </c>
      <c r="B71" s="1588"/>
      <c r="C71" s="731" t="s">
        <v>395</v>
      </c>
      <c r="D71" s="731" t="s">
        <v>523</v>
      </c>
      <c r="E71" s="727" t="s">
        <v>518</v>
      </c>
    </row>
    <row r="72" spans="1:5" s="186" customFormat="1" ht="92.25" customHeight="1">
      <c r="A72" s="703" t="s">
        <v>524</v>
      </c>
      <c r="B72" s="728"/>
      <c r="C72" s="703"/>
      <c r="D72" s="703"/>
      <c r="E72" s="697"/>
    </row>
    <row r="73" spans="1:5" s="186" customFormat="1" ht="92.25" customHeight="1">
      <c r="A73" s="701" t="s">
        <v>525</v>
      </c>
      <c r="B73" s="729"/>
      <c r="C73" s="701"/>
      <c r="D73" s="701"/>
      <c r="E73" s="698"/>
    </row>
    <row r="74" spans="1:5" s="186" customFormat="1" ht="92.25" customHeight="1" thickBot="1">
      <c r="A74" s="719" t="s">
        <v>526</v>
      </c>
      <c r="B74" s="730"/>
      <c r="C74" s="719"/>
      <c r="D74" s="719"/>
      <c r="E74" s="699"/>
    </row>
    <row r="75" spans="1:5" s="186" customFormat="1" ht="28.5" customHeight="1">
      <c r="A75" s="702"/>
      <c r="B75"/>
      <c r="C75"/>
      <c r="D75"/>
      <c r="E75"/>
    </row>
    <row r="76" spans="1:5" s="186" customFormat="1" ht="28.5" customHeight="1" thickBot="1">
      <c r="A76" s="702"/>
      <c r="B76"/>
      <c r="C76"/>
      <c r="D76"/>
      <c r="E76"/>
    </row>
    <row r="77" spans="1:5" s="186" customFormat="1" ht="34.5" customHeight="1" thickBot="1">
      <c r="A77" s="1567" t="s">
        <v>557</v>
      </c>
      <c r="B77" s="1569"/>
      <c r="C77" s="717" t="s">
        <v>395</v>
      </c>
      <c r="D77" s="732" t="s">
        <v>523</v>
      </c>
      <c r="E77" s="718" t="s">
        <v>518</v>
      </c>
    </row>
    <row r="78" spans="1:5" s="186" customFormat="1" ht="84" customHeight="1">
      <c r="A78" s="682" t="s">
        <v>527</v>
      </c>
      <c r="B78" s="689"/>
      <c r="C78" s="735" t="s">
        <v>512</v>
      </c>
      <c r="D78" s="735" t="s">
        <v>512</v>
      </c>
      <c r="E78" s="735" t="s">
        <v>512</v>
      </c>
    </row>
    <row r="79" spans="1:5" s="186" customFormat="1" ht="84" customHeight="1">
      <c r="A79" s="684" t="s">
        <v>528</v>
      </c>
      <c r="B79" s="691"/>
      <c r="C79" s="683"/>
      <c r="D79" s="683"/>
      <c r="E79" s="683"/>
    </row>
    <row r="80" spans="1:5" s="186" customFormat="1" ht="84" customHeight="1" thickBot="1">
      <c r="A80" s="686" t="s">
        <v>529</v>
      </c>
      <c r="B80" s="695"/>
      <c r="C80" s="685"/>
      <c r="D80" s="685"/>
      <c r="E80" s="685"/>
    </row>
    <row r="81" spans="1:5" ht="29.25" customHeight="1"/>
    <row r="82" spans="1:5" ht="29.25" customHeight="1" thickBot="1"/>
    <row r="83" spans="1:5" ht="29.25" customHeight="1" thickBot="1">
      <c r="A83" s="1567" t="s">
        <v>561</v>
      </c>
      <c r="B83" s="1569"/>
      <c r="C83" s="717" t="s">
        <v>395</v>
      </c>
      <c r="D83" s="732" t="s">
        <v>523</v>
      </c>
      <c r="E83" s="718" t="s">
        <v>518</v>
      </c>
    </row>
    <row r="84" spans="1:5" ht="31.5" customHeight="1">
      <c r="A84" s="737" t="s">
        <v>558</v>
      </c>
      <c r="B84" s="41"/>
      <c r="C84" s="741"/>
      <c r="D84" s="741"/>
      <c r="E84" s="42"/>
    </row>
    <row r="85" spans="1:5" ht="31.5" customHeight="1">
      <c r="A85" s="738" t="s">
        <v>559</v>
      </c>
      <c r="B85" s="40"/>
      <c r="C85" s="742"/>
      <c r="D85" s="742"/>
      <c r="E85" s="52"/>
    </row>
    <row r="86" spans="1:5" ht="31.5" customHeight="1">
      <c r="A86" s="738" t="s">
        <v>560</v>
      </c>
      <c r="B86" s="40"/>
      <c r="C86" s="742"/>
      <c r="D86" s="742"/>
      <c r="E86" s="52"/>
    </row>
    <row r="87" spans="1:5" ht="31.5" customHeight="1">
      <c r="A87" s="739" t="s">
        <v>562</v>
      </c>
      <c r="B87" s="40"/>
      <c r="C87" s="742"/>
      <c r="D87" s="742"/>
      <c r="E87" s="52"/>
    </row>
    <row r="88" spans="1:5" ht="13.5" thickBot="1">
      <c r="A88" s="740"/>
      <c r="B88" s="82"/>
      <c r="C88" s="740"/>
      <c r="D88" s="740"/>
      <c r="E88" s="83"/>
    </row>
    <row r="89" spans="1:5" ht="24" customHeight="1"/>
    <row r="90" spans="1:5" ht="24" customHeight="1" thickBot="1"/>
    <row r="91" spans="1:5" ht="34.5" customHeight="1" thickBot="1">
      <c r="A91" s="1567" t="s">
        <v>563</v>
      </c>
      <c r="B91" s="1598"/>
      <c r="C91" s="1598"/>
      <c r="D91" s="1598"/>
      <c r="E91" s="1599"/>
    </row>
    <row r="92" spans="1:5">
      <c r="A92" s="736" t="s">
        <v>564</v>
      </c>
      <c r="B92" s="1595"/>
      <c r="C92" s="1596"/>
      <c r="D92" s="1596"/>
      <c r="E92" s="1597"/>
    </row>
    <row r="93" spans="1:5" ht="51" customHeight="1">
      <c r="A93" s="618" t="s">
        <v>530</v>
      </c>
      <c r="B93" s="1593"/>
      <c r="C93" s="1258"/>
      <c r="D93" s="1258"/>
      <c r="E93" s="1594"/>
    </row>
    <row r="94" spans="1:5" ht="13.5" thickBot="1">
      <c r="A94" s="743" t="s">
        <v>565</v>
      </c>
      <c r="B94" s="1582"/>
      <c r="C94" s="1583"/>
      <c r="D94" s="1583"/>
      <c r="E94" s="1584"/>
    </row>
  </sheetData>
  <mergeCells count="43">
    <mergeCell ref="A1:A3"/>
    <mergeCell ref="D1:D3"/>
    <mergeCell ref="A77:B77"/>
    <mergeCell ref="D65:E65"/>
    <mergeCell ref="D66:E66"/>
    <mergeCell ref="D67:E67"/>
    <mergeCell ref="D40:E40"/>
    <mergeCell ref="D41:E41"/>
    <mergeCell ref="C22:D22"/>
    <mergeCell ref="A35:E35"/>
    <mergeCell ref="D36:E36"/>
    <mergeCell ref="D37:E37"/>
    <mergeCell ref="D38:E38"/>
    <mergeCell ref="D39:E39"/>
    <mergeCell ref="A91:E91"/>
    <mergeCell ref="D14:E14"/>
    <mergeCell ref="D15:E15"/>
    <mergeCell ref="D16:E16"/>
    <mergeCell ref="D17:E17"/>
    <mergeCell ref="D18:E18"/>
    <mergeCell ref="D19:E19"/>
    <mergeCell ref="D20:E20"/>
    <mergeCell ref="A53:B53"/>
    <mergeCell ref="A58:E59"/>
    <mergeCell ref="A62:E62"/>
    <mergeCell ref="D63:E63"/>
    <mergeCell ref="D64:E64"/>
    <mergeCell ref="D42:E42"/>
    <mergeCell ref="A25:E25"/>
    <mergeCell ref="A26:E32"/>
    <mergeCell ref="B1:C3"/>
    <mergeCell ref="B94:E94"/>
    <mergeCell ref="D68:E68"/>
    <mergeCell ref="A71:B71"/>
    <mergeCell ref="A45:E45"/>
    <mergeCell ref="B46:E46"/>
    <mergeCell ref="B47:E47"/>
    <mergeCell ref="B48:E48"/>
    <mergeCell ref="B49:E49"/>
    <mergeCell ref="B50:E50"/>
    <mergeCell ref="A83:B83"/>
    <mergeCell ref="B93:E93"/>
    <mergeCell ref="B92:E92"/>
  </mergeCells>
  <pageMargins left="0.59055118110236227" right="0.39370078740157483" top="0.19685039370078741" bottom="0.15748031496062992" header="0.19685039370078741" footer="0.15748031496062992"/>
  <pageSetup paperSize="9" scale="77" orientation="portrait" r:id="rId1"/>
  <headerFooter alignWithMargins="0"/>
  <rowBreaks count="3" manualBreakCount="3">
    <brk id="43" max="5" man="1"/>
    <brk id="60" max="5" man="1"/>
    <brk id="75" max="5" man="1"/>
  </rowBreaks>
  <drawing r:id="rId2"/>
  <legacyDrawing r:id="rId3"/>
  <oleObjects>
    <mc:AlternateContent xmlns:mc="http://schemas.openxmlformats.org/markup-compatibility/2006">
      <mc:Choice Requires="x14">
        <oleObject progId="MSPhotoEd.3" shapeId="147465" r:id="rId4">
          <objectPr defaultSize="0" autoPict="0" r:id="rId5">
            <anchor moveWithCells="1" sizeWithCells="1">
              <from>
                <xdr:col>0</xdr:col>
                <xdr:colOff>47625</xdr:colOff>
                <xdr:row>0</xdr:row>
                <xdr:rowOff>85725</xdr:rowOff>
              </from>
              <to>
                <xdr:col>0</xdr:col>
                <xdr:colOff>1381125</xdr:colOff>
                <xdr:row>2</xdr:row>
                <xdr:rowOff>57150</xdr:rowOff>
              </to>
            </anchor>
          </objectPr>
        </oleObject>
      </mc:Choice>
      <mc:Fallback>
        <oleObject progId="MSPhotoEd.3" shapeId="147465" r:id="rId4"/>
      </mc:Fallback>
    </mc:AlternateContent>
  </oleObjects>
  <controls>
    <mc:AlternateContent xmlns:mc="http://schemas.openxmlformats.org/markup-compatibility/2006">
      <mc:Choice Requires="x14">
        <control shapeId="147464" r:id="rId6" name="Control 8">
          <controlPr defaultSize="0" autoPict="0" r:id="rId7">
            <anchor moveWithCells="1">
              <from>
                <xdr:col>1</xdr:col>
                <xdr:colOff>0</xdr:colOff>
                <xdr:row>80</xdr:row>
                <xdr:rowOff>0</xdr:rowOff>
              </from>
              <to>
                <xdr:col>1</xdr:col>
                <xdr:colOff>142875</xdr:colOff>
                <xdr:row>80</xdr:row>
                <xdr:rowOff>114300</xdr:rowOff>
              </to>
            </anchor>
          </controlPr>
        </control>
      </mc:Choice>
      <mc:Fallback>
        <control shapeId="147464" r:id="rId6" name="Control 8"/>
      </mc:Fallback>
    </mc:AlternateContent>
    <mc:AlternateContent xmlns:mc="http://schemas.openxmlformats.org/markup-compatibility/2006">
      <mc:Choice Requires="x14">
        <control shapeId="147463" r:id="rId8" name="Control 7">
          <controlPr defaultSize="0" autoPict="0" r:id="rId9">
            <anchor moveWithCells="1">
              <from>
                <xdr:col>1</xdr:col>
                <xdr:colOff>0</xdr:colOff>
                <xdr:row>80</xdr:row>
                <xdr:rowOff>0</xdr:rowOff>
              </from>
              <to>
                <xdr:col>1</xdr:col>
                <xdr:colOff>142875</xdr:colOff>
                <xdr:row>80</xdr:row>
                <xdr:rowOff>142875</xdr:rowOff>
              </to>
            </anchor>
          </controlPr>
        </control>
      </mc:Choice>
      <mc:Fallback>
        <control shapeId="147463" r:id="rId8" name="Control 7"/>
      </mc:Fallback>
    </mc:AlternateContent>
    <mc:AlternateContent xmlns:mc="http://schemas.openxmlformats.org/markup-compatibility/2006">
      <mc:Choice Requires="x14">
        <control shapeId="147462" r:id="rId10" name="Control 6">
          <controlPr defaultSize="0" autoPict="0" r:id="rId7">
            <anchor moveWithCells="1">
              <from>
                <xdr:col>1</xdr:col>
                <xdr:colOff>0</xdr:colOff>
                <xdr:row>80</xdr:row>
                <xdr:rowOff>0</xdr:rowOff>
              </from>
              <to>
                <xdr:col>1</xdr:col>
                <xdr:colOff>142875</xdr:colOff>
                <xdr:row>80</xdr:row>
                <xdr:rowOff>114300</xdr:rowOff>
              </to>
            </anchor>
          </controlPr>
        </control>
      </mc:Choice>
      <mc:Fallback>
        <control shapeId="147462" r:id="rId10" name="Control 6"/>
      </mc:Fallback>
    </mc:AlternateContent>
    <mc:AlternateContent xmlns:mc="http://schemas.openxmlformats.org/markup-compatibility/2006">
      <mc:Choice Requires="x14">
        <control shapeId="147461" r:id="rId11" name="Control 5">
          <controlPr defaultSize="0" autoPict="0" r:id="rId7">
            <anchor moveWithCells="1">
              <from>
                <xdr:col>1</xdr:col>
                <xdr:colOff>0</xdr:colOff>
                <xdr:row>80</xdr:row>
                <xdr:rowOff>0</xdr:rowOff>
              </from>
              <to>
                <xdr:col>1</xdr:col>
                <xdr:colOff>142875</xdr:colOff>
                <xdr:row>80</xdr:row>
                <xdr:rowOff>114300</xdr:rowOff>
              </to>
            </anchor>
          </controlPr>
        </control>
      </mc:Choice>
      <mc:Fallback>
        <control shapeId="147461" r:id="rId11" name="Control 5"/>
      </mc:Fallback>
    </mc:AlternateContent>
    <mc:AlternateContent xmlns:mc="http://schemas.openxmlformats.org/markup-compatibility/2006">
      <mc:Choice Requires="x14">
        <control shapeId="147460" r:id="rId12" name="Control 4">
          <controlPr defaultSize="0" autoPict="0" r:id="rId13">
            <anchor moveWithCells="1">
              <from>
                <xdr:col>1</xdr:col>
                <xdr:colOff>0</xdr:colOff>
                <xdr:row>80</xdr:row>
                <xdr:rowOff>0</xdr:rowOff>
              </from>
              <to>
                <xdr:col>1</xdr:col>
                <xdr:colOff>142875</xdr:colOff>
                <xdr:row>80</xdr:row>
                <xdr:rowOff>114300</xdr:rowOff>
              </to>
            </anchor>
          </controlPr>
        </control>
      </mc:Choice>
      <mc:Fallback>
        <control shapeId="147460" r:id="rId12" name="Control 4"/>
      </mc:Fallback>
    </mc:AlternateContent>
    <mc:AlternateContent xmlns:mc="http://schemas.openxmlformats.org/markup-compatibility/2006">
      <mc:Choice Requires="x14">
        <control shapeId="147459" r:id="rId14" name="Control 3">
          <controlPr defaultSize="0" autoPict="0" r:id="rId7">
            <anchor moveWithCells="1">
              <from>
                <xdr:col>1</xdr:col>
                <xdr:colOff>0</xdr:colOff>
                <xdr:row>80</xdr:row>
                <xdr:rowOff>0</xdr:rowOff>
              </from>
              <to>
                <xdr:col>1</xdr:col>
                <xdr:colOff>142875</xdr:colOff>
                <xdr:row>80</xdr:row>
                <xdr:rowOff>114300</xdr:rowOff>
              </to>
            </anchor>
          </controlPr>
        </control>
      </mc:Choice>
      <mc:Fallback>
        <control shapeId="147459" r:id="rId14" name="Control 3"/>
      </mc:Fallback>
    </mc:AlternateContent>
    <mc:AlternateContent xmlns:mc="http://schemas.openxmlformats.org/markup-compatibility/2006">
      <mc:Choice Requires="x14">
        <control shapeId="147458" r:id="rId15" name="Control 2">
          <controlPr defaultSize="0" autoPict="0" r:id="rId13">
            <anchor moveWithCells="1">
              <from>
                <xdr:col>1</xdr:col>
                <xdr:colOff>0</xdr:colOff>
                <xdr:row>80</xdr:row>
                <xdr:rowOff>0</xdr:rowOff>
              </from>
              <to>
                <xdr:col>1</xdr:col>
                <xdr:colOff>142875</xdr:colOff>
                <xdr:row>80</xdr:row>
                <xdr:rowOff>114300</xdr:rowOff>
              </to>
            </anchor>
          </controlPr>
        </control>
      </mc:Choice>
      <mc:Fallback>
        <control shapeId="147458" r:id="rId15" name="Control 2"/>
      </mc:Fallback>
    </mc:AlternateContent>
    <mc:AlternateContent xmlns:mc="http://schemas.openxmlformats.org/markup-compatibility/2006">
      <mc:Choice Requires="x14">
        <control shapeId="147457" r:id="rId16" name="Control 1">
          <controlPr defaultSize="0" autoPict="0" r:id="rId13">
            <anchor moveWithCells="1">
              <from>
                <xdr:col>1</xdr:col>
                <xdr:colOff>0</xdr:colOff>
                <xdr:row>80</xdr:row>
                <xdr:rowOff>0</xdr:rowOff>
              </from>
              <to>
                <xdr:col>1</xdr:col>
                <xdr:colOff>142875</xdr:colOff>
                <xdr:row>80</xdr:row>
                <xdr:rowOff>114300</xdr:rowOff>
              </to>
            </anchor>
          </controlPr>
        </control>
      </mc:Choice>
      <mc:Fallback>
        <control shapeId="147457" r:id="rId16" name="Control 1"/>
      </mc:Fallback>
    </mc:AlternateContent>
  </control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172"/>
  <sheetViews>
    <sheetView workbookViewId="0">
      <selection activeCell="Q36" sqref="Q36"/>
    </sheetView>
  </sheetViews>
  <sheetFormatPr defaultColWidth="11.42578125" defaultRowHeight="12.75"/>
  <cols>
    <col min="1" max="1" width="8" customWidth="1"/>
    <col min="2" max="2" width="6.7109375" customWidth="1"/>
    <col min="3" max="3" width="2.42578125" customWidth="1"/>
    <col min="4" max="11" width="6.42578125" customWidth="1"/>
    <col min="12" max="12" width="7.140625" customWidth="1"/>
    <col min="13" max="13" width="6.42578125" customWidth="1"/>
    <col min="14" max="14" width="4.42578125" customWidth="1"/>
    <col min="15" max="15" width="0.7109375" customWidth="1"/>
    <col min="16" max="16" width="6.42578125" customWidth="1"/>
    <col min="17" max="17" width="3.5703125" customWidth="1"/>
    <col min="18" max="59" width="6.42578125" customWidth="1"/>
  </cols>
  <sheetData>
    <row r="1" spans="1:11" ht="12" customHeight="1"/>
    <row r="2" spans="1:11" ht="15.75">
      <c r="A2" s="125" t="s">
        <v>129</v>
      </c>
    </row>
    <row r="3" spans="1:11" ht="20.25" customHeight="1"/>
    <row r="4" spans="1:11" ht="8.25" customHeight="1">
      <c r="A4" s="1"/>
      <c r="B4" s="1"/>
      <c r="C4" s="1"/>
    </row>
    <row r="5" spans="1:11">
      <c r="A5" s="118" t="s">
        <v>32</v>
      </c>
      <c r="B5" s="120">
        <f>'Test equipment capability P.I'!C29</f>
        <v>0</v>
      </c>
      <c r="C5" s="1"/>
      <c r="J5" s="6"/>
      <c r="K5" s="6"/>
    </row>
    <row r="6" spans="1:11">
      <c r="A6" s="118"/>
      <c r="B6" s="120">
        <f>'Test equipment capability P.I'!D29</f>
        <v>0</v>
      </c>
      <c r="J6" s="6"/>
      <c r="K6" s="117"/>
    </row>
    <row r="7" spans="1:11">
      <c r="A7" s="118"/>
      <c r="B7" s="120">
        <f>'Test equipment capability P.I'!E29</f>
        <v>0</v>
      </c>
      <c r="C7" s="1"/>
    </row>
    <row r="8" spans="1:11">
      <c r="A8" s="118"/>
      <c r="B8" s="120">
        <f>'Test equipment capability P.I'!F29</f>
        <v>0</v>
      </c>
      <c r="C8" s="1"/>
    </row>
    <row r="9" spans="1:11">
      <c r="A9" s="118"/>
      <c r="B9" s="120">
        <f>'Test equipment capability P.I'!G29</f>
        <v>0</v>
      </c>
      <c r="C9" s="1"/>
    </row>
    <row r="10" spans="1:11">
      <c r="A10" s="118"/>
      <c r="B10" s="120">
        <f>'Test equipment capability P.I'!H29</f>
        <v>0</v>
      </c>
      <c r="C10" s="1"/>
    </row>
    <row r="11" spans="1:11">
      <c r="A11" s="118"/>
      <c r="B11" s="120">
        <f>'Test equipment capability P.I'!I29</f>
        <v>0</v>
      </c>
      <c r="C11" s="1"/>
    </row>
    <row r="12" spans="1:11">
      <c r="A12" s="118"/>
      <c r="B12" s="120">
        <f>'Test equipment capability P.I'!J29</f>
        <v>0</v>
      </c>
      <c r="C12" s="1"/>
    </row>
    <row r="13" spans="1:11">
      <c r="A13" s="118"/>
      <c r="B13" s="120">
        <f>'Test equipment capability P.I'!K29</f>
        <v>0</v>
      </c>
      <c r="C13" s="1"/>
    </row>
    <row r="14" spans="1:11">
      <c r="A14" s="118"/>
      <c r="B14" s="120">
        <f>'Test equipment capability P.I'!L29</f>
        <v>0</v>
      </c>
      <c r="C14" s="1"/>
    </row>
    <row r="15" spans="1:11">
      <c r="A15" s="118" t="s">
        <v>40</v>
      </c>
      <c r="B15" s="120">
        <f>'Test equipment capability P.I'!C30</f>
        <v>0</v>
      </c>
      <c r="C15" s="1"/>
    </row>
    <row r="16" spans="1:11">
      <c r="A16" s="118"/>
      <c r="B16" s="120">
        <f>'Test equipment capability P.I'!D30</f>
        <v>0</v>
      </c>
      <c r="C16" s="1"/>
    </row>
    <row r="17" spans="1:3">
      <c r="A17" s="118"/>
      <c r="B17" s="120">
        <f>'Test equipment capability P.I'!E30</f>
        <v>0</v>
      </c>
      <c r="C17" s="1"/>
    </row>
    <row r="18" spans="1:3">
      <c r="A18" s="118"/>
      <c r="B18" s="120">
        <f>'Test equipment capability P.I'!F30</f>
        <v>0</v>
      </c>
      <c r="C18" s="1"/>
    </row>
    <row r="19" spans="1:3">
      <c r="A19" s="118"/>
      <c r="B19" s="120">
        <f>'Test equipment capability P.I'!G30</f>
        <v>0</v>
      </c>
      <c r="C19" s="1"/>
    </row>
    <row r="20" spans="1:3">
      <c r="A20" s="118"/>
      <c r="B20" s="120">
        <f>'Test equipment capability P.I'!H30</f>
        <v>0</v>
      </c>
      <c r="C20" s="1"/>
    </row>
    <row r="21" spans="1:3">
      <c r="A21" s="118"/>
      <c r="B21" s="120">
        <f>'Test equipment capability P.I'!I30</f>
        <v>0</v>
      </c>
      <c r="C21" s="1"/>
    </row>
    <row r="22" spans="1:3">
      <c r="A22" s="118"/>
      <c r="B22" s="120">
        <f>'Test equipment capability P.I'!H30</f>
        <v>0</v>
      </c>
      <c r="C22" s="1"/>
    </row>
    <row r="23" spans="1:3">
      <c r="A23" s="118"/>
      <c r="B23" s="120">
        <f>'Test equipment capability P.I'!K30</f>
        <v>0</v>
      </c>
      <c r="C23" s="1"/>
    </row>
    <row r="24" spans="1:3">
      <c r="A24" s="118"/>
      <c r="B24" s="120">
        <f>'Test equipment capability P.I'!L30</f>
        <v>0</v>
      </c>
      <c r="C24" s="1"/>
    </row>
    <row r="25" spans="1:3">
      <c r="A25" s="118" t="s">
        <v>41</v>
      </c>
      <c r="B25" s="120">
        <f>'Test equipment capability P.I'!C31</f>
        <v>0</v>
      </c>
      <c r="C25" s="1"/>
    </row>
    <row r="26" spans="1:3">
      <c r="A26" s="118"/>
      <c r="B26" s="120">
        <f>'Test equipment capability P.I'!D31</f>
        <v>0</v>
      </c>
      <c r="C26" s="1"/>
    </row>
    <row r="27" spans="1:3">
      <c r="A27" s="118"/>
      <c r="B27" s="120">
        <f>'Test equipment capability P.I'!E31</f>
        <v>0</v>
      </c>
      <c r="C27" s="1"/>
    </row>
    <row r="28" spans="1:3">
      <c r="A28" s="118"/>
      <c r="B28" s="120">
        <f>'Test equipment capability P.I'!F31</f>
        <v>0</v>
      </c>
      <c r="C28" s="1"/>
    </row>
    <row r="29" spans="1:3">
      <c r="A29" s="118"/>
      <c r="B29" s="120">
        <f>'Test equipment capability P.I'!G31</f>
        <v>0</v>
      </c>
      <c r="C29" s="1"/>
    </row>
    <row r="30" spans="1:3">
      <c r="A30" s="118"/>
      <c r="B30" s="120">
        <f>'Test equipment capability P.I'!H31</f>
        <v>0</v>
      </c>
      <c r="C30" s="1"/>
    </row>
    <row r="31" spans="1:3">
      <c r="A31" s="118"/>
      <c r="B31" s="120">
        <f>'Test equipment capability P.I'!I31</f>
        <v>0</v>
      </c>
      <c r="C31" s="1"/>
    </row>
    <row r="32" spans="1:3">
      <c r="A32" s="118"/>
      <c r="B32" s="120">
        <f>'Test equipment capability P.I'!J31</f>
        <v>0</v>
      </c>
      <c r="C32" s="1"/>
    </row>
    <row r="33" spans="1:3">
      <c r="A33" s="118"/>
      <c r="B33" s="120">
        <f>'Test equipment capability P.I'!K31</f>
        <v>0</v>
      </c>
      <c r="C33" s="1"/>
    </row>
    <row r="34" spans="1:3">
      <c r="A34" s="118"/>
      <c r="B34" s="120">
        <f>'Test equipment capability P.I'!L31</f>
        <v>0</v>
      </c>
      <c r="C34" s="1"/>
    </row>
    <row r="35" spans="1:3">
      <c r="A35" s="118" t="s">
        <v>42</v>
      </c>
      <c r="B35" s="120">
        <f>'Test equipment capability P.I'!C32</f>
        <v>0</v>
      </c>
      <c r="C35" s="1"/>
    </row>
    <row r="36" spans="1:3">
      <c r="A36" s="118"/>
      <c r="B36" s="120">
        <f>'Test equipment capability P.I'!D32</f>
        <v>0</v>
      </c>
      <c r="C36" s="1"/>
    </row>
    <row r="37" spans="1:3">
      <c r="A37" s="118"/>
      <c r="B37" s="120">
        <f>'Test equipment capability P.I'!E32</f>
        <v>0</v>
      </c>
      <c r="C37" s="1"/>
    </row>
    <row r="38" spans="1:3">
      <c r="A38" s="118"/>
      <c r="B38" s="120">
        <f>'Test equipment capability P.I'!F32</f>
        <v>0</v>
      </c>
      <c r="C38" s="1"/>
    </row>
    <row r="39" spans="1:3">
      <c r="A39" s="118"/>
      <c r="B39" s="120">
        <f>'Test equipment capability P.I'!G32</f>
        <v>0</v>
      </c>
      <c r="C39" s="1"/>
    </row>
    <row r="40" spans="1:3">
      <c r="A40" s="118"/>
      <c r="B40" s="120">
        <f>'Test equipment capability P.I'!H32</f>
        <v>0</v>
      </c>
      <c r="C40" s="1"/>
    </row>
    <row r="41" spans="1:3">
      <c r="A41" s="118"/>
      <c r="B41" s="120">
        <f>'Test equipment capability P.I'!I32</f>
        <v>0</v>
      </c>
      <c r="C41" s="1"/>
    </row>
    <row r="42" spans="1:3">
      <c r="A42" s="118"/>
      <c r="B42" s="120">
        <f>'Test equipment capability P.I'!J32</f>
        <v>0</v>
      </c>
      <c r="C42" s="1"/>
    </row>
    <row r="43" spans="1:3">
      <c r="A43" s="118"/>
      <c r="B43" s="120">
        <f>'Test equipment capability P.I'!K32</f>
        <v>0</v>
      </c>
      <c r="C43" s="1"/>
    </row>
    <row r="44" spans="1:3">
      <c r="A44" s="118"/>
      <c r="B44" s="120">
        <f>'Test equipment capability P.I'!L32</f>
        <v>0</v>
      </c>
      <c r="C44" s="1"/>
    </row>
    <row r="45" spans="1:3">
      <c r="A45" s="118" t="s">
        <v>43</v>
      </c>
      <c r="B45" s="120">
        <f>'Test equipment capability P.I'!C33</f>
        <v>0</v>
      </c>
      <c r="C45" s="1"/>
    </row>
    <row r="46" spans="1:3">
      <c r="A46" s="118"/>
      <c r="B46" s="120">
        <f>'Test equipment capability P.I'!D33</f>
        <v>0</v>
      </c>
      <c r="C46" s="1"/>
    </row>
    <row r="47" spans="1:3">
      <c r="A47" s="118"/>
      <c r="B47" s="120">
        <f>'Test equipment capability P.I'!E33</f>
        <v>0</v>
      </c>
      <c r="C47" s="1"/>
    </row>
    <row r="48" spans="1:3">
      <c r="A48" s="118"/>
      <c r="B48" s="120">
        <f>'Test equipment capability P.I'!F33</f>
        <v>0</v>
      </c>
      <c r="C48" s="1"/>
    </row>
    <row r="49" spans="1:3">
      <c r="A49" s="118"/>
      <c r="B49" s="120">
        <f>'Test equipment capability P.I'!G33</f>
        <v>0</v>
      </c>
      <c r="C49" s="1"/>
    </row>
    <row r="50" spans="1:3">
      <c r="A50" s="118"/>
      <c r="B50" s="120">
        <f>'Test equipment capability P.I'!H33</f>
        <v>0</v>
      </c>
      <c r="C50" s="1"/>
    </row>
    <row r="51" spans="1:3">
      <c r="A51" s="118"/>
      <c r="B51" s="120">
        <f>'Test equipment capability P.I'!I33</f>
        <v>0</v>
      </c>
      <c r="C51" s="1"/>
    </row>
    <row r="52" spans="1:3">
      <c r="A52" s="118"/>
      <c r="B52" s="120">
        <f>'Test equipment capability P.I'!J33</f>
        <v>0</v>
      </c>
      <c r="C52" s="1"/>
    </row>
    <row r="53" spans="1:3">
      <c r="A53" s="118"/>
      <c r="B53" s="120">
        <f>'Test equipment capability P.I'!K33</f>
        <v>0</v>
      </c>
      <c r="C53" s="1"/>
    </row>
    <row r="54" spans="1:3">
      <c r="A54" s="118"/>
      <c r="B54" s="120">
        <f>'Test equipment capability P.I'!L33</f>
        <v>0</v>
      </c>
      <c r="C54" s="1"/>
    </row>
    <row r="55" spans="1:3">
      <c r="A55" s="118" t="s">
        <v>44</v>
      </c>
      <c r="B55" s="120"/>
      <c r="C55" s="1"/>
    </row>
    <row r="56" spans="1:3">
      <c r="A56" s="118"/>
      <c r="B56" s="120"/>
      <c r="C56" s="1"/>
    </row>
    <row r="57" spans="1:3">
      <c r="A57" s="118"/>
      <c r="B57" s="120"/>
      <c r="C57" s="1"/>
    </row>
    <row r="58" spans="1:3">
      <c r="A58" s="118"/>
      <c r="B58" s="120"/>
      <c r="C58" s="1"/>
    </row>
    <row r="59" spans="1:3">
      <c r="A59" s="118"/>
      <c r="B59" s="120"/>
      <c r="C59" s="1"/>
    </row>
    <row r="60" spans="1:3">
      <c r="A60" s="118"/>
      <c r="B60" s="120"/>
      <c r="C60" s="1"/>
    </row>
    <row r="61" spans="1:3">
      <c r="A61" s="118"/>
      <c r="B61" s="120"/>
      <c r="C61" s="1"/>
    </row>
    <row r="62" spans="1:3">
      <c r="A62" s="118"/>
      <c r="B62" s="120"/>
      <c r="C62" s="1"/>
    </row>
    <row r="63" spans="1:3">
      <c r="A63" s="118"/>
      <c r="B63" s="120"/>
      <c r="C63" s="1"/>
    </row>
    <row r="64" spans="1:3">
      <c r="A64" s="118"/>
      <c r="B64" s="120"/>
      <c r="C64" s="1"/>
    </row>
    <row r="65" spans="1:3">
      <c r="A65" s="118"/>
      <c r="B65" s="120"/>
      <c r="C65" s="1"/>
    </row>
    <row r="66" spans="1:3">
      <c r="A66" s="118"/>
      <c r="B66" s="120"/>
      <c r="C66" s="1"/>
    </row>
    <row r="67" spans="1:3">
      <c r="A67" s="118"/>
      <c r="B67" s="120"/>
      <c r="C67" s="1"/>
    </row>
    <row r="68" spans="1:3">
      <c r="A68" s="118"/>
      <c r="B68" s="120"/>
      <c r="C68" s="1"/>
    </row>
    <row r="69" spans="1:3">
      <c r="A69" s="118"/>
      <c r="B69" s="120"/>
      <c r="C69" s="1"/>
    </row>
    <row r="70" spans="1:3">
      <c r="A70" s="118"/>
      <c r="B70" s="120"/>
      <c r="C70" s="1"/>
    </row>
    <row r="71" spans="1:3">
      <c r="A71" s="118"/>
      <c r="B71" s="120"/>
      <c r="C71" s="1"/>
    </row>
    <row r="72" spans="1:3">
      <c r="A72" s="118"/>
      <c r="B72" s="118"/>
      <c r="C72" s="1"/>
    </row>
    <row r="73" spans="1:3">
      <c r="A73" s="118"/>
      <c r="B73" s="119"/>
      <c r="C73" s="1"/>
    </row>
    <row r="74" spans="1:3">
      <c r="A74" s="118"/>
      <c r="B74" s="119"/>
      <c r="C74" s="1"/>
    </row>
    <row r="75" spans="1:3">
      <c r="A75" s="118"/>
      <c r="B75" s="119"/>
      <c r="C75" s="1"/>
    </row>
    <row r="76" spans="1:3">
      <c r="A76" s="118"/>
      <c r="B76" s="119"/>
      <c r="C76" s="1"/>
    </row>
    <row r="77" spans="1:3">
      <c r="A77" s="118"/>
      <c r="B77" s="119"/>
      <c r="C77" s="1"/>
    </row>
    <row r="78" spans="1:3">
      <c r="A78" s="118"/>
      <c r="B78" s="119"/>
      <c r="C78" s="1"/>
    </row>
    <row r="79" spans="1:3">
      <c r="A79" s="118"/>
      <c r="B79" s="119"/>
      <c r="C79" s="1"/>
    </row>
    <row r="80" spans="1:3">
      <c r="A80" s="118"/>
      <c r="B80" s="119"/>
      <c r="C80" s="1"/>
    </row>
    <row r="81" spans="1:3">
      <c r="A81" s="118"/>
      <c r="B81" s="119"/>
      <c r="C81" s="1"/>
    </row>
    <row r="82" spans="1:3">
      <c r="A82" s="118"/>
      <c r="B82" s="119"/>
      <c r="C82" s="1"/>
    </row>
    <row r="83" spans="1:3">
      <c r="A83" s="118"/>
      <c r="B83" s="119"/>
      <c r="C83" s="1"/>
    </row>
    <row r="84" spans="1:3">
      <c r="A84" s="118"/>
      <c r="B84" s="119"/>
      <c r="C84" s="1"/>
    </row>
    <row r="85" spans="1:3">
      <c r="A85" s="118"/>
      <c r="B85" s="119"/>
      <c r="C85" s="1"/>
    </row>
    <row r="86" spans="1:3">
      <c r="A86" s="118"/>
      <c r="B86" s="119"/>
      <c r="C86" s="1"/>
    </row>
    <row r="87" spans="1:3">
      <c r="A87" s="118"/>
      <c r="B87" s="119"/>
      <c r="C87" s="1"/>
    </row>
    <row r="88" spans="1:3">
      <c r="A88" s="118"/>
      <c r="B88" s="119"/>
      <c r="C88" s="1"/>
    </row>
    <row r="89" spans="1:3">
      <c r="A89" s="118"/>
      <c r="B89" s="119"/>
      <c r="C89" s="1"/>
    </row>
    <row r="90" spans="1:3">
      <c r="A90" s="118"/>
      <c r="B90" s="119"/>
      <c r="C90" s="1"/>
    </row>
    <row r="91" spans="1:3">
      <c r="A91" s="118"/>
      <c r="B91" s="119"/>
      <c r="C91" s="1"/>
    </row>
    <row r="92" spans="1:3">
      <c r="A92" s="118"/>
      <c r="B92" s="119"/>
      <c r="C92" s="1"/>
    </row>
    <row r="93" spans="1:3">
      <c r="A93" s="118"/>
      <c r="B93" s="119"/>
      <c r="C93" s="1"/>
    </row>
    <row r="94" spans="1:3">
      <c r="A94" s="118"/>
      <c r="B94" s="119"/>
      <c r="C94" s="1"/>
    </row>
    <row r="95" spans="1:3">
      <c r="A95" s="118"/>
      <c r="B95" s="119"/>
      <c r="C95" s="1"/>
    </row>
    <row r="96" spans="1:3">
      <c r="A96" s="118"/>
      <c r="B96" s="119"/>
      <c r="C96" s="1"/>
    </row>
    <row r="97" spans="1:3">
      <c r="A97" s="118"/>
      <c r="B97" s="119"/>
      <c r="C97" s="1"/>
    </row>
    <row r="98" spans="1:3">
      <c r="A98" s="118"/>
      <c r="B98" s="119"/>
      <c r="C98" s="1"/>
    </row>
    <row r="99" spans="1:3">
      <c r="A99" s="118"/>
      <c r="B99" s="119"/>
      <c r="C99" s="1"/>
    </row>
    <row r="100" spans="1:3">
      <c r="A100" s="118"/>
      <c r="B100" s="119"/>
      <c r="C100" s="1"/>
    </row>
    <row r="101" spans="1:3">
      <c r="A101" s="118"/>
      <c r="B101" s="119"/>
      <c r="C101" s="1"/>
    </row>
    <row r="102" spans="1:3">
      <c r="A102" s="118"/>
      <c r="B102" s="119"/>
      <c r="C102" s="1"/>
    </row>
    <row r="103" spans="1:3">
      <c r="A103" s="118"/>
      <c r="B103" s="119"/>
      <c r="C103" s="1"/>
    </row>
    <row r="104" spans="1:3">
      <c r="A104" s="118"/>
      <c r="B104" s="119"/>
      <c r="C104" s="1"/>
    </row>
    <row r="105" spans="1:3">
      <c r="A105" s="118"/>
      <c r="B105" s="119"/>
      <c r="C105" s="1"/>
    </row>
    <row r="106" spans="1:3">
      <c r="A106" s="118"/>
      <c r="B106" s="119"/>
    </row>
    <row r="107" spans="1:3">
      <c r="A107" s="118"/>
      <c r="B107" s="119"/>
    </row>
    <row r="108" spans="1:3">
      <c r="A108" s="118"/>
      <c r="B108" s="119"/>
    </row>
    <row r="109" spans="1:3">
      <c r="A109" s="118"/>
      <c r="B109" s="119"/>
    </row>
    <row r="110" spans="1:3">
      <c r="A110" s="118"/>
      <c r="B110" s="119"/>
    </row>
    <row r="111" spans="1:3">
      <c r="A111" s="118"/>
      <c r="B111" s="119"/>
    </row>
    <row r="112" spans="1:3">
      <c r="A112" s="118"/>
      <c r="B112" s="119"/>
    </row>
    <row r="113" spans="1:2">
      <c r="A113" s="118"/>
      <c r="B113" s="119"/>
    </row>
    <row r="114" spans="1:2">
      <c r="A114" s="118"/>
      <c r="B114" s="119"/>
    </row>
    <row r="115" spans="1:2">
      <c r="A115" s="118"/>
      <c r="B115" s="119"/>
    </row>
    <row r="116" spans="1:2">
      <c r="A116" s="118"/>
      <c r="B116" s="119"/>
    </row>
    <row r="117" spans="1:2">
      <c r="A117" s="118"/>
      <c r="B117" s="119"/>
    </row>
    <row r="118" spans="1:2">
      <c r="A118" s="118"/>
      <c r="B118" s="119"/>
    </row>
    <row r="119" spans="1:2">
      <c r="A119" s="118"/>
      <c r="B119" s="119"/>
    </row>
    <row r="120" spans="1:2">
      <c r="A120" s="118"/>
      <c r="B120" s="119"/>
    </row>
    <row r="121" spans="1:2">
      <c r="A121" s="118"/>
      <c r="B121" s="119"/>
    </row>
    <row r="122" spans="1:2">
      <c r="A122" s="118"/>
      <c r="B122" s="119"/>
    </row>
    <row r="123" spans="1:2">
      <c r="A123" s="118"/>
      <c r="B123" s="119"/>
    </row>
    <row r="124" spans="1:2">
      <c r="A124" s="118"/>
      <c r="B124" s="119"/>
    </row>
    <row r="125" spans="1:2">
      <c r="A125" s="118"/>
      <c r="B125" s="119"/>
    </row>
    <row r="126" spans="1:2">
      <c r="A126" s="118"/>
      <c r="B126" s="119"/>
    </row>
    <row r="127" spans="1:2">
      <c r="A127" s="118"/>
      <c r="B127" s="119"/>
    </row>
    <row r="128" spans="1:2">
      <c r="A128" s="118"/>
      <c r="B128" s="119"/>
    </row>
    <row r="129" spans="1:2">
      <c r="A129" s="118"/>
      <c r="B129" s="119"/>
    </row>
    <row r="130" spans="1:2">
      <c r="A130" s="118"/>
      <c r="B130" s="119"/>
    </row>
    <row r="131" spans="1:2">
      <c r="A131" s="118"/>
      <c r="B131" s="119"/>
    </row>
    <row r="132" spans="1:2">
      <c r="A132" s="118"/>
      <c r="B132" s="119"/>
    </row>
    <row r="133" spans="1:2">
      <c r="A133" s="118"/>
      <c r="B133" s="119"/>
    </row>
    <row r="134" spans="1:2">
      <c r="A134" s="118"/>
      <c r="B134" s="119"/>
    </row>
    <row r="135" spans="1:2">
      <c r="A135" s="118"/>
      <c r="B135" s="119"/>
    </row>
    <row r="136" spans="1:2">
      <c r="A136" s="118"/>
      <c r="B136" s="119"/>
    </row>
    <row r="137" spans="1:2">
      <c r="A137" s="118"/>
      <c r="B137" s="119"/>
    </row>
    <row r="138" spans="1:2">
      <c r="A138" s="118"/>
      <c r="B138" s="119"/>
    </row>
    <row r="139" spans="1:2">
      <c r="A139" s="118"/>
      <c r="B139" s="119"/>
    </row>
    <row r="140" spans="1:2">
      <c r="A140" s="118"/>
      <c r="B140" s="119"/>
    </row>
    <row r="141" spans="1:2">
      <c r="A141" s="118"/>
      <c r="B141" s="119"/>
    </row>
    <row r="142" spans="1:2">
      <c r="A142" s="118"/>
      <c r="B142" s="119"/>
    </row>
    <row r="143" spans="1:2">
      <c r="A143" s="118"/>
      <c r="B143" s="119"/>
    </row>
    <row r="144" spans="1:2">
      <c r="A144" s="118"/>
      <c r="B144" s="119"/>
    </row>
    <row r="145" spans="1:2">
      <c r="A145" s="118"/>
      <c r="B145" s="119"/>
    </row>
    <row r="146" spans="1:2">
      <c r="A146" s="118"/>
      <c r="B146" s="119"/>
    </row>
    <row r="147" spans="1:2">
      <c r="A147" s="118"/>
      <c r="B147" s="119"/>
    </row>
    <row r="148" spans="1:2">
      <c r="A148" s="118"/>
      <c r="B148" s="119"/>
    </row>
    <row r="149" spans="1:2">
      <c r="A149" s="118"/>
      <c r="B149" s="119"/>
    </row>
    <row r="150" spans="1:2">
      <c r="A150" s="118"/>
      <c r="B150" s="119"/>
    </row>
    <row r="151" spans="1:2">
      <c r="A151" s="118"/>
      <c r="B151" s="119"/>
    </row>
    <row r="152" spans="1:2">
      <c r="A152" s="118"/>
      <c r="B152" s="119"/>
    </row>
    <row r="153" spans="1:2">
      <c r="A153" s="118"/>
      <c r="B153" s="119"/>
    </row>
    <row r="154" spans="1:2">
      <c r="A154" s="118"/>
      <c r="B154" s="119"/>
    </row>
    <row r="155" spans="1:2">
      <c r="A155" s="118"/>
      <c r="B155" s="119"/>
    </row>
    <row r="156" spans="1:2">
      <c r="A156" s="118"/>
      <c r="B156" s="119"/>
    </row>
    <row r="157" spans="1:2">
      <c r="A157" s="118"/>
      <c r="B157" s="119"/>
    </row>
    <row r="158" spans="1:2">
      <c r="A158" s="118"/>
      <c r="B158" s="119"/>
    </row>
    <row r="159" spans="1:2">
      <c r="A159" s="118"/>
      <c r="B159" s="119"/>
    </row>
    <row r="160" spans="1:2">
      <c r="A160" s="118"/>
      <c r="B160" s="119"/>
    </row>
    <row r="161" spans="1:2">
      <c r="A161" s="118"/>
      <c r="B161" s="119"/>
    </row>
    <row r="162" spans="1:2">
      <c r="A162" s="118"/>
      <c r="B162" s="119"/>
    </row>
    <row r="163" spans="1:2">
      <c r="A163" s="118"/>
      <c r="B163" s="119"/>
    </row>
    <row r="164" spans="1:2">
      <c r="A164" s="118"/>
      <c r="B164" s="119"/>
    </row>
    <row r="165" spans="1:2">
      <c r="A165" s="118"/>
      <c r="B165" s="119"/>
    </row>
    <row r="166" spans="1:2">
      <c r="A166" s="118"/>
      <c r="B166" s="119"/>
    </row>
    <row r="167" spans="1:2">
      <c r="A167" s="118"/>
      <c r="B167" s="119"/>
    </row>
    <row r="168" spans="1:2">
      <c r="A168" s="118"/>
      <c r="B168" s="119"/>
    </row>
    <row r="169" spans="1:2">
      <c r="A169" s="118"/>
      <c r="B169" s="119"/>
    </row>
    <row r="170" spans="1:2">
      <c r="A170" s="118"/>
      <c r="B170" s="119"/>
    </row>
    <row r="171" spans="1:2">
      <c r="A171" s="118"/>
      <c r="B171" s="119"/>
    </row>
    <row r="172" spans="1:2">
      <c r="A172" s="118"/>
      <c r="B172" s="118"/>
    </row>
  </sheetData>
  <pageMargins left="0.39370078740157483" right="0.19685039370078741" top="0.98425196850393704" bottom="0.98425196850393704" header="0.51181102362204722" footer="0.51181102362204722"/>
  <pageSetup paperSize="9" orientation="portrait" horizontalDpi="4294967292" verticalDpi="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E71"/>
  <sheetViews>
    <sheetView workbookViewId="0">
      <selection activeCell="Q36" sqref="Q36"/>
    </sheetView>
  </sheetViews>
  <sheetFormatPr defaultColWidth="11.42578125" defaultRowHeight="12.75"/>
  <cols>
    <col min="1" max="1" width="8.28515625" customWidth="1"/>
    <col min="2" max="2" width="7.28515625" customWidth="1"/>
    <col min="3" max="3" width="2.140625" customWidth="1"/>
    <col min="4" max="4" width="10.85546875" customWidth="1"/>
    <col min="5" max="5" width="8.5703125" customWidth="1"/>
    <col min="6" max="13" width="11.42578125" customWidth="1"/>
    <col min="14" max="14" width="10" customWidth="1"/>
    <col min="15" max="15" width="2.85546875" customWidth="1"/>
  </cols>
  <sheetData>
    <row r="2" spans="1:5" ht="15.75">
      <c r="A2" s="125" t="s">
        <v>130</v>
      </c>
    </row>
    <row r="4" spans="1:5" ht="15.75">
      <c r="B4" t="s">
        <v>48</v>
      </c>
      <c r="D4" s="3" t="s">
        <v>47</v>
      </c>
    </row>
    <row r="5" spans="1:5">
      <c r="A5" t="s">
        <v>8</v>
      </c>
      <c r="B5" s="28">
        <f>'Test equipment capability P.II'!F18</f>
        <v>0</v>
      </c>
      <c r="D5" s="127">
        <f>'Test equipment capability P.II'!M75</f>
        <v>0</v>
      </c>
      <c r="E5" s="127"/>
    </row>
    <row r="6" spans="1:5">
      <c r="B6" s="28">
        <f>'Test equipment capability P.II'!F19</f>
        <v>0</v>
      </c>
      <c r="D6" s="127">
        <f>D5</f>
        <v>0</v>
      </c>
    </row>
    <row r="7" spans="1:5">
      <c r="B7" s="28">
        <f>'Test equipment capability P.II'!F20</f>
        <v>0</v>
      </c>
      <c r="D7" s="127">
        <f t="shared" ref="D7:D34" si="0">D6</f>
        <v>0</v>
      </c>
    </row>
    <row r="8" spans="1:5">
      <c r="B8" s="28">
        <f>'Test equipment capability P.II'!F21</f>
        <v>0</v>
      </c>
      <c r="D8" s="127">
        <f t="shared" si="0"/>
        <v>0</v>
      </c>
    </row>
    <row r="9" spans="1:5">
      <c r="B9" s="28">
        <f>'Test equipment capability P.II'!F22</f>
        <v>0</v>
      </c>
      <c r="D9" s="127">
        <f t="shared" si="0"/>
        <v>0</v>
      </c>
    </row>
    <row r="10" spans="1:5">
      <c r="B10" s="28">
        <f>'Test equipment capability P.II'!F23</f>
        <v>0</v>
      </c>
      <c r="D10" s="127">
        <f t="shared" si="0"/>
        <v>0</v>
      </c>
    </row>
    <row r="11" spans="1:5">
      <c r="B11" s="28">
        <f>'Test equipment capability P.II'!F24</f>
        <v>0</v>
      </c>
      <c r="D11" s="127">
        <f t="shared" si="0"/>
        <v>0</v>
      </c>
    </row>
    <row r="12" spans="1:5">
      <c r="B12" s="28">
        <f>'Test equipment capability P.II'!F25</f>
        <v>0</v>
      </c>
      <c r="D12" s="127">
        <f t="shared" si="0"/>
        <v>0</v>
      </c>
    </row>
    <row r="13" spans="1:5">
      <c r="B13" s="28">
        <f>'Test equipment capability P.II'!F26</f>
        <v>0</v>
      </c>
      <c r="D13" s="127">
        <f t="shared" si="0"/>
        <v>0</v>
      </c>
    </row>
    <row r="14" spans="1:5">
      <c r="B14" s="28">
        <f>'Test equipment capability P.II'!F27</f>
        <v>0</v>
      </c>
      <c r="D14" s="127">
        <f t="shared" si="0"/>
        <v>0</v>
      </c>
    </row>
    <row r="15" spans="1:5">
      <c r="A15" t="s">
        <v>9</v>
      </c>
      <c r="B15" s="28">
        <f>'Test equipment capability P.II'!L18</f>
        <v>0</v>
      </c>
      <c r="D15" s="127">
        <f t="shared" si="0"/>
        <v>0</v>
      </c>
    </row>
    <row r="16" spans="1:5">
      <c r="B16" s="28">
        <f>'Test equipment capability P.II'!L19</f>
        <v>0</v>
      </c>
      <c r="D16" s="127">
        <f t="shared" si="0"/>
        <v>0</v>
      </c>
    </row>
    <row r="17" spans="1:4">
      <c r="B17" s="28">
        <f>'Test equipment capability P.II'!L20</f>
        <v>0</v>
      </c>
      <c r="D17" s="127">
        <f t="shared" si="0"/>
        <v>0</v>
      </c>
    </row>
    <row r="18" spans="1:4">
      <c r="B18" s="28">
        <f>'Test equipment capability P.II'!L21</f>
        <v>0</v>
      </c>
      <c r="D18" s="127">
        <f t="shared" si="0"/>
        <v>0</v>
      </c>
    </row>
    <row r="19" spans="1:4">
      <c r="B19" s="28">
        <f>'Test equipment capability P.II'!L22</f>
        <v>0</v>
      </c>
      <c r="D19" s="127">
        <f t="shared" si="0"/>
        <v>0</v>
      </c>
    </row>
    <row r="20" spans="1:4">
      <c r="B20" s="28">
        <f>'Test equipment capability P.II'!L23</f>
        <v>0</v>
      </c>
      <c r="D20" s="127">
        <f t="shared" si="0"/>
        <v>0</v>
      </c>
    </row>
    <row r="21" spans="1:4">
      <c r="B21" s="28">
        <f>'Test equipment capability P.II'!L24</f>
        <v>0</v>
      </c>
      <c r="D21" s="127">
        <f t="shared" si="0"/>
        <v>0</v>
      </c>
    </row>
    <row r="22" spans="1:4">
      <c r="B22" s="28">
        <f>'Test equipment capability P.II'!L25</f>
        <v>0</v>
      </c>
      <c r="D22" s="127">
        <f t="shared" si="0"/>
        <v>0</v>
      </c>
    </row>
    <row r="23" spans="1:4">
      <c r="B23" s="28">
        <f>'Test equipment capability P.II'!L26</f>
        <v>0</v>
      </c>
      <c r="D23" s="127">
        <f t="shared" si="0"/>
        <v>0</v>
      </c>
    </row>
    <row r="24" spans="1:4">
      <c r="B24" s="28">
        <f>'Test equipment capability P.II'!L27</f>
        <v>0</v>
      </c>
      <c r="D24" s="127">
        <f t="shared" si="0"/>
        <v>0</v>
      </c>
    </row>
    <row r="25" spans="1:4">
      <c r="A25" t="s">
        <v>10</v>
      </c>
      <c r="B25" s="28">
        <f>'Test equipment capability P.II'!R18</f>
        <v>0</v>
      </c>
      <c r="D25" s="127">
        <f t="shared" si="0"/>
        <v>0</v>
      </c>
    </row>
    <row r="26" spans="1:4">
      <c r="B26" s="28">
        <f>'Test equipment capability P.II'!R19</f>
        <v>0</v>
      </c>
      <c r="D26" s="127">
        <f t="shared" si="0"/>
        <v>0</v>
      </c>
    </row>
    <row r="27" spans="1:4">
      <c r="B27" s="28">
        <f>'Test equipment capability P.II'!R20</f>
        <v>0</v>
      </c>
      <c r="D27" s="127">
        <f t="shared" si="0"/>
        <v>0</v>
      </c>
    </row>
    <row r="28" spans="1:4">
      <c r="B28" s="28">
        <f>'Test equipment capability P.II'!R21</f>
        <v>0</v>
      </c>
      <c r="D28" s="127">
        <f t="shared" si="0"/>
        <v>0</v>
      </c>
    </row>
    <row r="29" spans="1:4">
      <c r="B29" s="28">
        <f>'Test equipment capability P.II'!R22</f>
        <v>0</v>
      </c>
      <c r="D29" s="127">
        <f t="shared" si="0"/>
        <v>0</v>
      </c>
    </row>
    <row r="30" spans="1:4">
      <c r="B30" s="28">
        <f>'Test equipment capability P.II'!R23</f>
        <v>0</v>
      </c>
      <c r="D30" s="127">
        <f t="shared" si="0"/>
        <v>0</v>
      </c>
    </row>
    <row r="31" spans="1:4">
      <c r="B31" s="28">
        <f>'Test equipment capability P.II'!R24</f>
        <v>0</v>
      </c>
      <c r="D31" s="127">
        <f t="shared" si="0"/>
        <v>0</v>
      </c>
    </row>
    <row r="32" spans="1:4">
      <c r="B32" s="28">
        <f>'Test equipment capability P.II'!R25</f>
        <v>0</v>
      </c>
      <c r="D32" s="127">
        <f t="shared" si="0"/>
        <v>0</v>
      </c>
    </row>
    <row r="33" spans="2:4">
      <c r="B33" s="28">
        <f>'Test equipment capability P.II'!R26</f>
        <v>0</v>
      </c>
      <c r="D33" s="127">
        <f t="shared" si="0"/>
        <v>0</v>
      </c>
    </row>
    <row r="34" spans="2:4">
      <c r="B34" s="28">
        <f>'Test equipment capability P.II'!R27</f>
        <v>0</v>
      </c>
      <c r="D34" s="127">
        <f t="shared" si="0"/>
        <v>0</v>
      </c>
    </row>
    <row r="35" spans="2:4">
      <c r="B35" s="28"/>
    </row>
    <row r="36" spans="2:4">
      <c r="B36" s="28"/>
    </row>
    <row r="37" spans="2:4">
      <c r="B37" s="28"/>
    </row>
    <row r="38" spans="2:4">
      <c r="B38" s="28"/>
    </row>
    <row r="39" spans="2:4">
      <c r="B39" s="28"/>
    </row>
    <row r="40" spans="2:4">
      <c r="B40" s="28"/>
    </row>
    <row r="41" spans="2:4">
      <c r="B41" s="28"/>
    </row>
    <row r="42" spans="2:4">
      <c r="B42" s="28"/>
    </row>
    <row r="43" spans="2:4">
      <c r="B43" s="28"/>
    </row>
    <row r="44" spans="2:4">
      <c r="B44" s="28"/>
    </row>
    <row r="45" spans="2:4">
      <c r="B45" s="28"/>
    </row>
    <row r="46" spans="2:4">
      <c r="B46" s="28"/>
    </row>
    <row r="47" spans="2:4">
      <c r="B47" s="28"/>
    </row>
    <row r="48" spans="2:4">
      <c r="B48" s="28"/>
    </row>
    <row r="49" spans="2:2">
      <c r="B49" s="28"/>
    </row>
    <row r="50" spans="2:2">
      <c r="B50" s="28"/>
    </row>
    <row r="51" spans="2:2">
      <c r="B51" s="28"/>
    </row>
    <row r="52" spans="2:2">
      <c r="B52" s="28"/>
    </row>
    <row r="53" spans="2:2">
      <c r="B53" s="28"/>
    </row>
    <row r="54" spans="2:2">
      <c r="B54" s="28"/>
    </row>
    <row r="55" spans="2:2">
      <c r="B55" s="28"/>
    </row>
    <row r="56" spans="2:2">
      <c r="B56" s="28"/>
    </row>
    <row r="57" spans="2:2">
      <c r="B57" s="28"/>
    </row>
    <row r="58" spans="2:2">
      <c r="B58" s="28"/>
    </row>
    <row r="59" spans="2:2">
      <c r="B59" s="28"/>
    </row>
    <row r="60" spans="2:2">
      <c r="B60" s="28"/>
    </row>
    <row r="61" spans="2:2">
      <c r="B61" s="28"/>
    </row>
    <row r="62" spans="2:2">
      <c r="B62" s="28"/>
    </row>
    <row r="63" spans="2:2">
      <c r="B63" s="28"/>
    </row>
    <row r="64" spans="2:2">
      <c r="B64" s="28"/>
    </row>
    <row r="65" spans="2:2">
      <c r="B65" s="28"/>
    </row>
    <row r="66" spans="2:2">
      <c r="B66" s="28"/>
    </row>
    <row r="67" spans="2:2">
      <c r="B67" s="28"/>
    </row>
    <row r="68" spans="2:2">
      <c r="B68" s="28"/>
    </row>
    <row r="69" spans="2:2">
      <c r="B69" s="28"/>
    </row>
    <row r="70" spans="2:2">
      <c r="B70" s="28"/>
    </row>
    <row r="71" spans="2:2">
      <c r="B71" s="28"/>
    </row>
  </sheetData>
  <pageMargins left="0.39370078740157483" right="0.39370078740157483" top="0.39370078740157483" bottom="0.39370078740157483" header="0.51181102362204722" footer="0.51181102362204722"/>
  <pageSetup paperSize="9" orientation="landscape" horizontalDpi="4294967292" verticalDpi="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F166"/>
  <sheetViews>
    <sheetView topLeftCell="A51" workbookViewId="0">
      <selection activeCell="Q36" sqref="Q36"/>
    </sheetView>
  </sheetViews>
  <sheetFormatPr defaultColWidth="11.42578125" defaultRowHeight="11.25"/>
  <cols>
    <col min="1" max="1" width="10.85546875" style="118" customWidth="1"/>
    <col min="2" max="7" width="11.42578125" style="118"/>
    <col min="8" max="8" width="1.85546875" style="118" customWidth="1"/>
    <col min="9" max="16384" width="11.42578125" style="118"/>
  </cols>
  <sheetData>
    <row r="1" spans="1:5" ht="12.75">
      <c r="A1" s="275" t="s">
        <v>132</v>
      </c>
    </row>
    <row r="2" spans="1:5" ht="4.5" customHeight="1" thickBot="1"/>
    <row r="3" spans="1:5" ht="16.5" customHeight="1">
      <c r="B3" s="1624" t="s">
        <v>81</v>
      </c>
      <c r="C3" s="1625"/>
      <c r="D3" s="1624" t="s">
        <v>82</v>
      </c>
      <c r="E3" s="1625"/>
    </row>
    <row r="4" spans="1:5" ht="23.25" thickBot="1">
      <c r="A4" s="276" t="s">
        <v>134</v>
      </c>
      <c r="B4" s="277" t="s">
        <v>133</v>
      </c>
      <c r="C4" s="278" t="s">
        <v>135</v>
      </c>
      <c r="D4" s="279" t="s">
        <v>133</v>
      </c>
      <c r="E4" s="278" t="s">
        <v>135</v>
      </c>
    </row>
    <row r="5" spans="1:5">
      <c r="A5" s="280">
        <v>1</v>
      </c>
      <c r="B5" s="281" t="e">
        <f>'SPC monitoring'!G76</f>
        <v>#DIV/0!</v>
      </c>
      <c r="C5" s="282" t="e">
        <f>'SPC monitoring'!G78</f>
        <v>#DIV/0!</v>
      </c>
      <c r="D5" s="283" t="e">
        <f>'SPC monitoring'!G100</f>
        <v>#DIV/0!</v>
      </c>
      <c r="E5" s="284" t="e">
        <f>'SPC monitoring'!G102</f>
        <v>#DIV/0!</v>
      </c>
    </row>
    <row r="6" spans="1:5">
      <c r="A6" s="280">
        <v>2</v>
      </c>
      <c r="B6" s="281" t="e">
        <f>B5</f>
        <v>#DIV/0!</v>
      </c>
      <c r="C6" s="282" t="e">
        <f>C5</f>
        <v>#DIV/0!</v>
      </c>
      <c r="D6" s="283" t="e">
        <f>D5</f>
        <v>#DIV/0!</v>
      </c>
      <c r="E6" s="284" t="e">
        <f>E5</f>
        <v>#DIV/0!</v>
      </c>
    </row>
    <row r="7" spans="1:5">
      <c r="A7" s="280">
        <v>3</v>
      </c>
      <c r="B7" s="281" t="e">
        <f t="shared" ref="B7:E29" si="0">B6</f>
        <v>#DIV/0!</v>
      </c>
      <c r="C7" s="282" t="e">
        <f t="shared" si="0"/>
        <v>#DIV/0!</v>
      </c>
      <c r="D7" s="283" t="e">
        <f t="shared" si="0"/>
        <v>#DIV/0!</v>
      </c>
      <c r="E7" s="284" t="e">
        <f t="shared" si="0"/>
        <v>#DIV/0!</v>
      </c>
    </row>
    <row r="8" spans="1:5">
      <c r="A8" s="280">
        <v>4</v>
      </c>
      <c r="B8" s="281" t="e">
        <f t="shared" si="0"/>
        <v>#DIV/0!</v>
      </c>
      <c r="C8" s="282" t="e">
        <f t="shared" si="0"/>
        <v>#DIV/0!</v>
      </c>
      <c r="D8" s="283" t="e">
        <f t="shared" si="0"/>
        <v>#DIV/0!</v>
      </c>
      <c r="E8" s="284" t="e">
        <f t="shared" si="0"/>
        <v>#DIV/0!</v>
      </c>
    </row>
    <row r="9" spans="1:5">
      <c r="A9" s="280">
        <v>5</v>
      </c>
      <c r="B9" s="281" t="e">
        <f t="shared" si="0"/>
        <v>#DIV/0!</v>
      </c>
      <c r="C9" s="282" t="e">
        <f t="shared" si="0"/>
        <v>#DIV/0!</v>
      </c>
      <c r="D9" s="283" t="e">
        <f t="shared" si="0"/>
        <v>#DIV/0!</v>
      </c>
      <c r="E9" s="284" t="e">
        <f t="shared" si="0"/>
        <v>#DIV/0!</v>
      </c>
    </row>
    <row r="10" spans="1:5">
      <c r="A10" s="280">
        <v>6</v>
      </c>
      <c r="B10" s="281" t="e">
        <f t="shared" si="0"/>
        <v>#DIV/0!</v>
      </c>
      <c r="C10" s="282" t="e">
        <f t="shared" si="0"/>
        <v>#DIV/0!</v>
      </c>
      <c r="D10" s="283" t="e">
        <f t="shared" si="0"/>
        <v>#DIV/0!</v>
      </c>
      <c r="E10" s="284" t="e">
        <f t="shared" si="0"/>
        <v>#DIV/0!</v>
      </c>
    </row>
    <row r="11" spans="1:5">
      <c r="A11" s="280">
        <v>7</v>
      </c>
      <c r="B11" s="281" t="e">
        <f t="shared" si="0"/>
        <v>#DIV/0!</v>
      </c>
      <c r="C11" s="282" t="e">
        <f t="shared" si="0"/>
        <v>#DIV/0!</v>
      </c>
      <c r="D11" s="283" t="e">
        <f t="shared" si="0"/>
        <v>#DIV/0!</v>
      </c>
      <c r="E11" s="284" t="e">
        <f t="shared" si="0"/>
        <v>#DIV/0!</v>
      </c>
    </row>
    <row r="12" spans="1:5">
      <c r="A12" s="280">
        <v>8</v>
      </c>
      <c r="B12" s="281" t="e">
        <f t="shared" si="0"/>
        <v>#DIV/0!</v>
      </c>
      <c r="C12" s="282" t="e">
        <f t="shared" si="0"/>
        <v>#DIV/0!</v>
      </c>
      <c r="D12" s="283" t="e">
        <f t="shared" si="0"/>
        <v>#DIV/0!</v>
      </c>
      <c r="E12" s="284" t="e">
        <f t="shared" si="0"/>
        <v>#DIV/0!</v>
      </c>
    </row>
    <row r="13" spans="1:5">
      <c r="A13" s="280">
        <v>9</v>
      </c>
      <c r="B13" s="281" t="e">
        <f t="shared" si="0"/>
        <v>#DIV/0!</v>
      </c>
      <c r="C13" s="282" t="e">
        <f t="shared" si="0"/>
        <v>#DIV/0!</v>
      </c>
      <c r="D13" s="283" t="e">
        <f t="shared" si="0"/>
        <v>#DIV/0!</v>
      </c>
      <c r="E13" s="284" t="e">
        <f t="shared" si="0"/>
        <v>#DIV/0!</v>
      </c>
    </row>
    <row r="14" spans="1:5">
      <c r="A14" s="280">
        <v>10</v>
      </c>
      <c r="B14" s="281" t="e">
        <f t="shared" si="0"/>
        <v>#DIV/0!</v>
      </c>
      <c r="C14" s="282" t="e">
        <f t="shared" si="0"/>
        <v>#DIV/0!</v>
      </c>
      <c r="D14" s="283" t="e">
        <f t="shared" si="0"/>
        <v>#DIV/0!</v>
      </c>
      <c r="E14" s="284" t="e">
        <f t="shared" si="0"/>
        <v>#DIV/0!</v>
      </c>
    </row>
    <row r="15" spans="1:5">
      <c r="A15" s="280">
        <v>11</v>
      </c>
      <c r="B15" s="281" t="e">
        <f t="shared" si="0"/>
        <v>#DIV/0!</v>
      </c>
      <c r="C15" s="282" t="e">
        <f t="shared" si="0"/>
        <v>#DIV/0!</v>
      </c>
      <c r="D15" s="283" t="e">
        <f t="shared" si="0"/>
        <v>#DIV/0!</v>
      </c>
      <c r="E15" s="284" t="e">
        <f t="shared" si="0"/>
        <v>#DIV/0!</v>
      </c>
    </row>
    <row r="16" spans="1:5">
      <c r="A16" s="280">
        <v>12</v>
      </c>
      <c r="B16" s="281" t="e">
        <f t="shared" si="0"/>
        <v>#DIV/0!</v>
      </c>
      <c r="C16" s="282" t="e">
        <f t="shared" si="0"/>
        <v>#DIV/0!</v>
      </c>
      <c r="D16" s="283" t="e">
        <f t="shared" si="0"/>
        <v>#DIV/0!</v>
      </c>
      <c r="E16" s="284" t="e">
        <f t="shared" si="0"/>
        <v>#DIV/0!</v>
      </c>
    </row>
    <row r="17" spans="1:6">
      <c r="A17" s="280">
        <v>13</v>
      </c>
      <c r="B17" s="281" t="e">
        <f t="shared" si="0"/>
        <v>#DIV/0!</v>
      </c>
      <c r="C17" s="282" t="e">
        <f t="shared" si="0"/>
        <v>#DIV/0!</v>
      </c>
      <c r="D17" s="283" t="e">
        <f t="shared" si="0"/>
        <v>#DIV/0!</v>
      </c>
      <c r="E17" s="284" t="e">
        <f t="shared" si="0"/>
        <v>#DIV/0!</v>
      </c>
    </row>
    <row r="18" spans="1:6">
      <c r="A18" s="280">
        <v>14</v>
      </c>
      <c r="B18" s="281" t="e">
        <f t="shared" si="0"/>
        <v>#DIV/0!</v>
      </c>
      <c r="C18" s="282" t="e">
        <f t="shared" si="0"/>
        <v>#DIV/0!</v>
      </c>
      <c r="D18" s="283" t="e">
        <f t="shared" si="0"/>
        <v>#DIV/0!</v>
      </c>
      <c r="E18" s="284" t="e">
        <f t="shared" si="0"/>
        <v>#DIV/0!</v>
      </c>
    </row>
    <row r="19" spans="1:6">
      <c r="A19" s="280">
        <v>15</v>
      </c>
      <c r="B19" s="281" t="e">
        <f t="shared" si="0"/>
        <v>#DIV/0!</v>
      </c>
      <c r="C19" s="282" t="e">
        <f t="shared" si="0"/>
        <v>#DIV/0!</v>
      </c>
      <c r="D19" s="283" t="e">
        <f t="shared" si="0"/>
        <v>#DIV/0!</v>
      </c>
      <c r="E19" s="284" t="e">
        <f t="shared" si="0"/>
        <v>#DIV/0!</v>
      </c>
    </row>
    <row r="20" spans="1:6">
      <c r="A20" s="280">
        <v>16</v>
      </c>
      <c r="B20" s="281" t="e">
        <f t="shared" si="0"/>
        <v>#DIV/0!</v>
      </c>
      <c r="C20" s="282" t="e">
        <f t="shared" si="0"/>
        <v>#DIV/0!</v>
      </c>
      <c r="D20" s="283" t="e">
        <f t="shared" si="0"/>
        <v>#DIV/0!</v>
      </c>
      <c r="E20" s="284" t="e">
        <f t="shared" si="0"/>
        <v>#DIV/0!</v>
      </c>
    </row>
    <row r="21" spans="1:6">
      <c r="A21" s="280">
        <v>17</v>
      </c>
      <c r="B21" s="281" t="e">
        <f t="shared" si="0"/>
        <v>#DIV/0!</v>
      </c>
      <c r="C21" s="282" t="e">
        <f t="shared" si="0"/>
        <v>#DIV/0!</v>
      </c>
      <c r="D21" s="283" t="e">
        <f t="shared" si="0"/>
        <v>#DIV/0!</v>
      </c>
      <c r="E21" s="284" t="e">
        <f t="shared" si="0"/>
        <v>#DIV/0!</v>
      </c>
    </row>
    <row r="22" spans="1:6">
      <c r="A22" s="280">
        <v>18</v>
      </c>
      <c r="B22" s="281" t="e">
        <f t="shared" si="0"/>
        <v>#DIV/0!</v>
      </c>
      <c r="C22" s="282" t="e">
        <f t="shared" si="0"/>
        <v>#DIV/0!</v>
      </c>
      <c r="D22" s="283" t="e">
        <f t="shared" si="0"/>
        <v>#DIV/0!</v>
      </c>
      <c r="E22" s="284" t="e">
        <f t="shared" si="0"/>
        <v>#DIV/0!</v>
      </c>
      <c r="F22" s="118" t="s">
        <v>147</v>
      </c>
    </row>
    <row r="23" spans="1:6">
      <c r="A23" s="280">
        <v>19</v>
      </c>
      <c r="B23" s="281" t="e">
        <f t="shared" si="0"/>
        <v>#DIV/0!</v>
      </c>
      <c r="C23" s="282" t="e">
        <f t="shared" si="0"/>
        <v>#DIV/0!</v>
      </c>
      <c r="D23" s="283" t="e">
        <f t="shared" si="0"/>
        <v>#DIV/0!</v>
      </c>
      <c r="E23" s="284" t="e">
        <f t="shared" si="0"/>
        <v>#DIV/0!</v>
      </c>
    </row>
    <row r="24" spans="1:6">
      <c r="A24" s="280">
        <v>20</v>
      </c>
      <c r="B24" s="281" t="e">
        <f t="shared" si="0"/>
        <v>#DIV/0!</v>
      </c>
      <c r="C24" s="282" t="e">
        <f t="shared" si="0"/>
        <v>#DIV/0!</v>
      </c>
      <c r="D24" s="283" t="e">
        <f t="shared" si="0"/>
        <v>#DIV/0!</v>
      </c>
      <c r="E24" s="284" t="e">
        <f t="shared" si="0"/>
        <v>#DIV/0!</v>
      </c>
    </row>
    <row r="25" spans="1:6">
      <c r="A25" s="280">
        <v>21</v>
      </c>
      <c r="B25" s="281" t="e">
        <f t="shared" si="0"/>
        <v>#DIV/0!</v>
      </c>
      <c r="C25" s="282" t="e">
        <f t="shared" si="0"/>
        <v>#DIV/0!</v>
      </c>
      <c r="D25" s="283" t="e">
        <f t="shared" si="0"/>
        <v>#DIV/0!</v>
      </c>
      <c r="E25" s="284" t="e">
        <f t="shared" si="0"/>
        <v>#DIV/0!</v>
      </c>
    </row>
    <row r="26" spans="1:6">
      <c r="A26" s="280">
        <v>22</v>
      </c>
      <c r="B26" s="281" t="e">
        <f t="shared" si="0"/>
        <v>#DIV/0!</v>
      </c>
      <c r="C26" s="282" t="e">
        <f t="shared" si="0"/>
        <v>#DIV/0!</v>
      </c>
      <c r="D26" s="283" t="e">
        <f t="shared" si="0"/>
        <v>#DIV/0!</v>
      </c>
      <c r="E26" s="284" t="e">
        <f t="shared" si="0"/>
        <v>#DIV/0!</v>
      </c>
    </row>
    <row r="27" spans="1:6">
      <c r="A27" s="280">
        <v>23</v>
      </c>
      <c r="B27" s="281" t="e">
        <f t="shared" si="0"/>
        <v>#DIV/0!</v>
      </c>
      <c r="C27" s="282" t="e">
        <f t="shared" si="0"/>
        <v>#DIV/0!</v>
      </c>
      <c r="D27" s="283" t="e">
        <f t="shared" si="0"/>
        <v>#DIV/0!</v>
      </c>
      <c r="E27" s="284" t="e">
        <f t="shared" si="0"/>
        <v>#DIV/0!</v>
      </c>
    </row>
    <row r="28" spans="1:6">
      <c r="A28" s="280">
        <v>24</v>
      </c>
      <c r="B28" s="281" t="e">
        <f t="shared" si="0"/>
        <v>#DIV/0!</v>
      </c>
      <c r="C28" s="282" t="e">
        <f t="shared" si="0"/>
        <v>#DIV/0!</v>
      </c>
      <c r="D28" s="283" t="e">
        <f t="shared" si="0"/>
        <v>#DIV/0!</v>
      </c>
      <c r="E28" s="284" t="e">
        <f t="shared" si="0"/>
        <v>#DIV/0!</v>
      </c>
    </row>
    <row r="29" spans="1:6" ht="12" thickBot="1">
      <c r="A29" s="285">
        <v>25</v>
      </c>
      <c r="B29" s="286" t="e">
        <f t="shared" si="0"/>
        <v>#DIV/0!</v>
      </c>
      <c r="C29" s="287" t="e">
        <f t="shared" si="0"/>
        <v>#DIV/0!</v>
      </c>
      <c r="D29" s="288" t="e">
        <f t="shared" si="0"/>
        <v>#DIV/0!</v>
      </c>
      <c r="E29" s="289" t="e">
        <f t="shared" si="0"/>
        <v>#DIV/0!</v>
      </c>
    </row>
    <row r="30" spans="1:6" ht="7.5" customHeight="1"/>
    <row r="31" spans="1:6" ht="5.25" customHeight="1"/>
    <row r="32" spans="1:6">
      <c r="A32" s="291" t="s">
        <v>48</v>
      </c>
    </row>
    <row r="33" spans="1:1" ht="4.5" customHeight="1"/>
    <row r="34" spans="1:1">
      <c r="A34" s="292">
        <f>'SPC monitoring'!D22</f>
        <v>0</v>
      </c>
    </row>
    <row r="35" spans="1:1">
      <c r="A35" s="292">
        <f>'SPC monitoring'!D23</f>
        <v>0</v>
      </c>
    </row>
    <row r="36" spans="1:1">
      <c r="A36" s="292">
        <f>'SPC monitoring'!D24</f>
        <v>0</v>
      </c>
    </row>
    <row r="37" spans="1:1">
      <c r="A37" s="292">
        <f>'SPC monitoring'!D25</f>
        <v>0</v>
      </c>
    </row>
    <row r="38" spans="1:1">
      <c r="A38" s="292">
        <f>'SPC monitoring'!D26</f>
        <v>0</v>
      </c>
    </row>
    <row r="39" spans="1:1">
      <c r="A39" s="292">
        <f>'SPC monitoring'!D27</f>
        <v>0</v>
      </c>
    </row>
    <row r="40" spans="1:1">
      <c r="A40" s="292">
        <f>'SPC monitoring'!D28</f>
        <v>0</v>
      </c>
    </row>
    <row r="41" spans="1:1">
      <c r="A41" s="292">
        <f>'SPC monitoring'!D29</f>
        <v>0</v>
      </c>
    </row>
    <row r="42" spans="1:1">
      <c r="A42" s="292">
        <f>'SPC monitoring'!D30</f>
        <v>0</v>
      </c>
    </row>
    <row r="43" spans="1:1">
      <c r="A43" s="292">
        <f>'SPC monitoring'!D31</f>
        <v>0</v>
      </c>
    </row>
    <row r="44" spans="1:1">
      <c r="A44" s="292">
        <f>'SPC monitoring'!D32</f>
        <v>0</v>
      </c>
    </row>
    <row r="45" spans="1:1">
      <c r="A45" s="292">
        <f>'SPC monitoring'!D33</f>
        <v>0</v>
      </c>
    </row>
    <row r="46" spans="1:1">
      <c r="A46" s="292">
        <f>'SPC monitoring'!D34</f>
        <v>0</v>
      </c>
    </row>
    <row r="47" spans="1:1">
      <c r="A47" s="292">
        <f>'SPC monitoring'!D35</f>
        <v>0</v>
      </c>
    </row>
    <row r="48" spans="1:1">
      <c r="A48" s="292">
        <f>'SPC monitoring'!D36</f>
        <v>0</v>
      </c>
    </row>
    <row r="49" spans="1:2">
      <c r="A49" s="292">
        <f>'SPC monitoring'!D37</f>
        <v>0</v>
      </c>
    </row>
    <row r="50" spans="1:2">
      <c r="A50" s="292">
        <f>'SPC monitoring'!D38</f>
        <v>0</v>
      </c>
    </row>
    <row r="51" spans="1:2">
      <c r="A51" s="292">
        <f>'SPC monitoring'!D39</f>
        <v>0</v>
      </c>
    </row>
    <row r="52" spans="1:2">
      <c r="A52" s="292">
        <f>'SPC monitoring'!D40</f>
        <v>0</v>
      </c>
    </row>
    <row r="53" spans="1:2">
      <c r="A53" s="292">
        <f>'SPC monitoring'!D41</f>
        <v>0</v>
      </c>
    </row>
    <row r="54" spans="1:2">
      <c r="A54" s="292">
        <f>'SPC monitoring'!D42</f>
        <v>0</v>
      </c>
    </row>
    <row r="55" spans="1:2">
      <c r="A55" s="292">
        <f>'SPC monitoring'!D43</f>
        <v>0</v>
      </c>
    </row>
    <row r="56" spans="1:2">
      <c r="A56" s="292">
        <f>'SPC monitoring'!D44</f>
        <v>0</v>
      </c>
    </row>
    <row r="57" spans="1:2">
      <c r="A57" s="292">
        <f>'SPC monitoring'!D45</f>
        <v>0</v>
      </c>
    </row>
    <row r="58" spans="1:2">
      <c r="A58" s="293">
        <f>'SPC monitoring'!D46</f>
        <v>0</v>
      </c>
      <c r="B58" s="118" t="s">
        <v>143</v>
      </c>
    </row>
    <row r="59" spans="1:2">
      <c r="A59" s="292">
        <f>'SPC monitoring'!E22</f>
        <v>0</v>
      </c>
    </row>
    <row r="60" spans="1:2">
      <c r="A60" s="292">
        <f>'SPC monitoring'!E23</f>
        <v>0</v>
      </c>
    </row>
    <row r="61" spans="1:2">
      <c r="A61" s="292">
        <f>'SPC monitoring'!E24</f>
        <v>0</v>
      </c>
    </row>
    <row r="62" spans="1:2">
      <c r="A62" s="292">
        <f>'SPC monitoring'!E25</f>
        <v>0</v>
      </c>
    </row>
    <row r="63" spans="1:2">
      <c r="A63" s="292">
        <f>'SPC monitoring'!E26</f>
        <v>0</v>
      </c>
    </row>
    <row r="64" spans="1:2">
      <c r="A64" s="292">
        <f>'SPC monitoring'!E27</f>
        <v>0</v>
      </c>
    </row>
    <row r="65" spans="1:1">
      <c r="A65" s="292">
        <f>'SPC monitoring'!E28</f>
        <v>0</v>
      </c>
    </row>
    <row r="66" spans="1:1">
      <c r="A66" s="292">
        <f>'SPC monitoring'!E29</f>
        <v>0</v>
      </c>
    </row>
    <row r="67" spans="1:1">
      <c r="A67" s="292">
        <f>'SPC monitoring'!E30</f>
        <v>0</v>
      </c>
    </row>
    <row r="68" spans="1:1">
      <c r="A68" s="292">
        <f>'SPC monitoring'!E31</f>
        <v>0</v>
      </c>
    </row>
    <row r="69" spans="1:1">
      <c r="A69" s="292">
        <f>'SPC monitoring'!E32</f>
        <v>0</v>
      </c>
    </row>
    <row r="70" spans="1:1">
      <c r="A70" s="292">
        <f>'SPC monitoring'!E33</f>
        <v>0</v>
      </c>
    </row>
    <row r="71" spans="1:1">
      <c r="A71" s="292">
        <f>'SPC monitoring'!E34</f>
        <v>0</v>
      </c>
    </row>
    <row r="72" spans="1:1">
      <c r="A72" s="292">
        <f>'SPC monitoring'!E35</f>
        <v>0</v>
      </c>
    </row>
    <row r="73" spans="1:1">
      <c r="A73" s="292">
        <f>'SPC monitoring'!E36</f>
        <v>0</v>
      </c>
    </row>
    <row r="74" spans="1:1">
      <c r="A74" s="292">
        <f>'SPC monitoring'!E37</f>
        <v>0</v>
      </c>
    </row>
    <row r="75" spans="1:1">
      <c r="A75" s="292">
        <f>'SPC monitoring'!E38</f>
        <v>0</v>
      </c>
    </row>
    <row r="76" spans="1:1">
      <c r="A76" s="292">
        <f>'SPC monitoring'!E39</f>
        <v>0</v>
      </c>
    </row>
    <row r="77" spans="1:1">
      <c r="A77" s="292">
        <f>'SPC monitoring'!E40</f>
        <v>0</v>
      </c>
    </row>
    <row r="78" spans="1:1">
      <c r="A78" s="292">
        <f>'SPC monitoring'!E41</f>
        <v>0</v>
      </c>
    </row>
    <row r="79" spans="1:1">
      <c r="A79" s="292">
        <f>'SPC monitoring'!E42</f>
        <v>0</v>
      </c>
    </row>
    <row r="80" spans="1:1">
      <c r="A80" s="292">
        <f>'SPC monitoring'!E43</f>
        <v>0</v>
      </c>
    </row>
    <row r="81" spans="1:2">
      <c r="A81" s="292">
        <f>'SPC monitoring'!E44</f>
        <v>0</v>
      </c>
    </row>
    <row r="82" spans="1:2">
      <c r="A82" s="292">
        <f>'SPC monitoring'!E45</f>
        <v>0</v>
      </c>
    </row>
    <row r="83" spans="1:2">
      <c r="A83" s="293">
        <f>'SPC monitoring'!E46</f>
        <v>0</v>
      </c>
      <c r="B83" s="118" t="s">
        <v>142</v>
      </c>
    </row>
    <row r="84" spans="1:2">
      <c r="A84" s="292">
        <f>'SPC monitoring'!F22</f>
        <v>0</v>
      </c>
    </row>
    <row r="85" spans="1:2">
      <c r="A85" s="292">
        <f>'SPC monitoring'!F23</f>
        <v>0</v>
      </c>
    </row>
    <row r="86" spans="1:2">
      <c r="A86" s="292">
        <f>'SPC monitoring'!F24</f>
        <v>0</v>
      </c>
    </row>
    <row r="87" spans="1:2">
      <c r="A87" s="292">
        <f>'SPC monitoring'!F25</f>
        <v>0</v>
      </c>
    </row>
    <row r="88" spans="1:2">
      <c r="A88" s="292">
        <f>'SPC monitoring'!F26</f>
        <v>0</v>
      </c>
    </row>
    <row r="89" spans="1:2">
      <c r="A89" s="292">
        <f>'SPC monitoring'!F27</f>
        <v>0</v>
      </c>
    </row>
    <row r="90" spans="1:2">
      <c r="A90" s="292">
        <f>'SPC monitoring'!F28</f>
        <v>0</v>
      </c>
    </row>
    <row r="91" spans="1:2">
      <c r="A91" s="292">
        <f>'SPC monitoring'!F29</f>
        <v>0</v>
      </c>
    </row>
    <row r="92" spans="1:2">
      <c r="A92" s="292">
        <f>'SPC monitoring'!F30</f>
        <v>0</v>
      </c>
    </row>
    <row r="93" spans="1:2">
      <c r="A93" s="292">
        <f>'SPC monitoring'!F31</f>
        <v>0</v>
      </c>
    </row>
    <row r="94" spans="1:2">
      <c r="A94" s="292">
        <f>'SPC monitoring'!F32</f>
        <v>0</v>
      </c>
    </row>
    <row r="95" spans="1:2">
      <c r="A95" s="292">
        <f>'SPC monitoring'!F33</f>
        <v>0</v>
      </c>
    </row>
    <row r="96" spans="1:2">
      <c r="A96" s="292">
        <f>'SPC monitoring'!F34</f>
        <v>0</v>
      </c>
    </row>
    <row r="97" spans="1:2">
      <c r="A97" s="292">
        <f>'SPC monitoring'!F35</f>
        <v>0</v>
      </c>
    </row>
    <row r="98" spans="1:2">
      <c r="A98" s="292">
        <f>'SPC monitoring'!F36</f>
        <v>0</v>
      </c>
    </row>
    <row r="99" spans="1:2">
      <c r="A99" s="292">
        <f>'SPC monitoring'!F37</f>
        <v>0</v>
      </c>
    </row>
    <row r="100" spans="1:2">
      <c r="A100" s="292">
        <f>'SPC monitoring'!F38</f>
        <v>0</v>
      </c>
    </row>
    <row r="101" spans="1:2">
      <c r="A101" s="292">
        <f>'SPC monitoring'!F39</f>
        <v>0</v>
      </c>
    </row>
    <row r="102" spans="1:2">
      <c r="A102" s="292">
        <f>'SPC monitoring'!F40</f>
        <v>0</v>
      </c>
    </row>
    <row r="103" spans="1:2">
      <c r="A103" s="292">
        <f>'SPC monitoring'!F41</f>
        <v>0</v>
      </c>
    </row>
    <row r="104" spans="1:2">
      <c r="A104" s="292">
        <f>'SPC monitoring'!F42</f>
        <v>0</v>
      </c>
    </row>
    <row r="105" spans="1:2">
      <c r="A105" s="292">
        <f>'SPC monitoring'!F43</f>
        <v>0</v>
      </c>
    </row>
    <row r="106" spans="1:2">
      <c r="A106" s="292">
        <f>'SPC monitoring'!F44</f>
        <v>0</v>
      </c>
    </row>
    <row r="107" spans="1:2">
      <c r="A107" s="292">
        <f>'SPC monitoring'!F45</f>
        <v>0</v>
      </c>
    </row>
    <row r="108" spans="1:2">
      <c r="A108" s="293">
        <f>'SPC monitoring'!F46</f>
        <v>0</v>
      </c>
      <c r="B108" s="118" t="s">
        <v>144</v>
      </c>
    </row>
    <row r="109" spans="1:2">
      <c r="A109" s="292">
        <f>'SPC monitoring'!G22</f>
        <v>0</v>
      </c>
    </row>
    <row r="110" spans="1:2">
      <c r="A110" s="292">
        <f>'SPC monitoring'!G23</f>
        <v>0</v>
      </c>
    </row>
    <row r="111" spans="1:2">
      <c r="A111" s="292">
        <f>'SPC monitoring'!G24</f>
        <v>0</v>
      </c>
    </row>
    <row r="112" spans="1:2">
      <c r="A112" s="292">
        <f>'SPC monitoring'!G25</f>
        <v>0</v>
      </c>
    </row>
    <row r="113" spans="1:1">
      <c r="A113" s="292">
        <f>'SPC monitoring'!G26</f>
        <v>0</v>
      </c>
    </row>
    <row r="114" spans="1:1">
      <c r="A114" s="292">
        <f>'SPC monitoring'!G27</f>
        <v>0</v>
      </c>
    </row>
    <row r="115" spans="1:1">
      <c r="A115" s="292">
        <f>'SPC monitoring'!G28</f>
        <v>0</v>
      </c>
    </row>
    <row r="116" spans="1:1">
      <c r="A116" s="292">
        <f>'SPC monitoring'!G29</f>
        <v>0</v>
      </c>
    </row>
    <row r="117" spans="1:1">
      <c r="A117" s="292">
        <f>'SPC monitoring'!G30</f>
        <v>0</v>
      </c>
    </row>
    <row r="118" spans="1:1">
      <c r="A118" s="292">
        <f>'SPC monitoring'!G31</f>
        <v>0</v>
      </c>
    </row>
    <row r="119" spans="1:1">
      <c r="A119" s="292">
        <f>'SPC monitoring'!G32</f>
        <v>0</v>
      </c>
    </row>
    <row r="120" spans="1:1">
      <c r="A120" s="292">
        <f>'SPC monitoring'!G33</f>
        <v>0</v>
      </c>
    </row>
    <row r="121" spans="1:1">
      <c r="A121" s="292">
        <f>'SPC monitoring'!G34</f>
        <v>0</v>
      </c>
    </row>
    <row r="122" spans="1:1">
      <c r="A122" s="292">
        <f>'SPC monitoring'!G35</f>
        <v>0</v>
      </c>
    </row>
    <row r="123" spans="1:1">
      <c r="A123" s="292">
        <f>'SPC monitoring'!G36</f>
        <v>0</v>
      </c>
    </row>
    <row r="124" spans="1:1">
      <c r="A124" s="292">
        <f>'SPC monitoring'!G37</f>
        <v>0</v>
      </c>
    </row>
    <row r="125" spans="1:1">
      <c r="A125" s="292">
        <f>'SPC monitoring'!G38</f>
        <v>0</v>
      </c>
    </row>
    <row r="126" spans="1:1">
      <c r="A126" s="292">
        <f>'SPC monitoring'!G39</f>
        <v>0</v>
      </c>
    </row>
    <row r="127" spans="1:1">
      <c r="A127" s="292">
        <f>'SPC monitoring'!G40</f>
        <v>0</v>
      </c>
    </row>
    <row r="128" spans="1:1">
      <c r="A128" s="292">
        <f>'SPC monitoring'!G41</f>
        <v>0</v>
      </c>
    </row>
    <row r="129" spans="1:2">
      <c r="A129" s="292">
        <f>'SPC monitoring'!G42</f>
        <v>0</v>
      </c>
    </row>
    <row r="130" spans="1:2">
      <c r="A130" s="292">
        <f>'SPC monitoring'!G43</f>
        <v>0</v>
      </c>
    </row>
    <row r="131" spans="1:2">
      <c r="A131" s="292">
        <f>'SPC monitoring'!G44</f>
        <v>0</v>
      </c>
    </row>
    <row r="132" spans="1:2">
      <c r="A132" s="292">
        <f>'SPC monitoring'!G45</f>
        <v>0</v>
      </c>
    </row>
    <row r="133" spans="1:2">
      <c r="A133" s="293">
        <f>'SPC monitoring'!G46</f>
        <v>0</v>
      </c>
      <c r="B133" s="118" t="s">
        <v>145</v>
      </c>
    </row>
    <row r="134" spans="1:2">
      <c r="A134" s="545">
        <f>'SPC monitoring'!H22</f>
        <v>0</v>
      </c>
    </row>
    <row r="135" spans="1:2">
      <c r="A135" s="545">
        <f>'SPC monitoring'!H23</f>
        <v>0</v>
      </c>
    </row>
    <row r="136" spans="1:2">
      <c r="A136" s="545">
        <f>'SPC monitoring'!H24</f>
        <v>0</v>
      </c>
    </row>
    <row r="137" spans="1:2">
      <c r="A137" s="545">
        <f>'SPC monitoring'!H25</f>
        <v>0</v>
      </c>
    </row>
    <row r="138" spans="1:2">
      <c r="A138" s="545">
        <f>'SPC monitoring'!H26</f>
        <v>0</v>
      </c>
    </row>
    <row r="139" spans="1:2">
      <c r="A139" s="545">
        <f>'SPC monitoring'!H27</f>
        <v>0</v>
      </c>
    </row>
    <row r="140" spans="1:2">
      <c r="A140" s="545">
        <f>'SPC monitoring'!H28</f>
        <v>0</v>
      </c>
    </row>
    <row r="141" spans="1:2">
      <c r="A141" s="545">
        <f>'SPC monitoring'!H29</f>
        <v>0</v>
      </c>
    </row>
    <row r="142" spans="1:2">
      <c r="A142" s="545">
        <f>'SPC monitoring'!H30</f>
        <v>0</v>
      </c>
    </row>
    <row r="143" spans="1:2">
      <c r="A143" s="545">
        <f>'SPC monitoring'!H31</f>
        <v>0</v>
      </c>
    </row>
    <row r="144" spans="1:2">
      <c r="A144" s="545">
        <f>'SPC monitoring'!H32</f>
        <v>0</v>
      </c>
    </row>
    <row r="145" spans="1:2">
      <c r="A145" s="545">
        <f>'SPC monitoring'!H33</f>
        <v>0</v>
      </c>
    </row>
    <row r="146" spans="1:2">
      <c r="A146" s="545">
        <f>'SPC monitoring'!H34</f>
        <v>0</v>
      </c>
    </row>
    <row r="147" spans="1:2">
      <c r="A147" s="545">
        <f>'SPC monitoring'!H35</f>
        <v>0</v>
      </c>
    </row>
    <row r="148" spans="1:2">
      <c r="A148" s="545">
        <f>'SPC monitoring'!H36</f>
        <v>0</v>
      </c>
    </row>
    <row r="149" spans="1:2">
      <c r="A149" s="545">
        <f>'SPC monitoring'!H37</f>
        <v>0</v>
      </c>
    </row>
    <row r="150" spans="1:2">
      <c r="A150" s="545">
        <f>'SPC monitoring'!H38</f>
        <v>0</v>
      </c>
    </row>
    <row r="151" spans="1:2">
      <c r="A151" s="545">
        <f>'SPC monitoring'!H39</f>
        <v>0</v>
      </c>
    </row>
    <row r="152" spans="1:2">
      <c r="A152" s="545">
        <f>'SPC monitoring'!H40</f>
        <v>0</v>
      </c>
    </row>
    <row r="153" spans="1:2">
      <c r="A153" s="545">
        <f>'SPC monitoring'!H41</f>
        <v>0</v>
      </c>
    </row>
    <row r="154" spans="1:2">
      <c r="A154" s="545">
        <f>'SPC monitoring'!H42</f>
        <v>0</v>
      </c>
    </row>
    <row r="155" spans="1:2">
      <c r="A155" s="545">
        <f>'SPC monitoring'!H43</f>
        <v>0</v>
      </c>
    </row>
    <row r="156" spans="1:2">
      <c r="A156" s="545">
        <f>'SPC monitoring'!H44</f>
        <v>0</v>
      </c>
    </row>
    <row r="157" spans="1:2">
      <c r="A157" s="545">
        <f>'SPC monitoring'!H45</f>
        <v>0</v>
      </c>
    </row>
    <row r="158" spans="1:2">
      <c r="A158" s="293">
        <f>'SPC monitoring'!H46</f>
        <v>0</v>
      </c>
      <c r="B158" s="118" t="s">
        <v>146</v>
      </c>
    </row>
    <row r="159" spans="1:2">
      <c r="A159" s="290"/>
    </row>
    <row r="160" spans="1:2">
      <c r="A160" s="290"/>
    </row>
    <row r="161" spans="1:1">
      <c r="A161" s="290"/>
    </row>
    <row r="162" spans="1:1">
      <c r="A162" s="290"/>
    </row>
    <row r="163" spans="1:1">
      <c r="A163" s="290"/>
    </row>
    <row r="164" spans="1:1">
      <c r="A164" s="290"/>
    </row>
    <row r="165" spans="1:1">
      <c r="A165" s="290"/>
    </row>
    <row r="166" spans="1:1">
      <c r="A166" s="290"/>
    </row>
  </sheetData>
  <mergeCells count="2">
    <mergeCell ref="B3:C3"/>
    <mergeCell ref="D3:E3"/>
  </mergeCells>
  <pageMargins left="0.75" right="0.75" top="1" bottom="1" header="0.4921259845" footer="0.492125984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F166"/>
  <sheetViews>
    <sheetView topLeftCell="A5" workbookViewId="0">
      <selection activeCell="Q36" sqref="Q36"/>
    </sheetView>
  </sheetViews>
  <sheetFormatPr defaultColWidth="11.42578125" defaultRowHeight="11.25"/>
  <cols>
    <col min="1" max="1" width="10.85546875" style="118" customWidth="1"/>
    <col min="2" max="7" width="11.42578125" style="118"/>
    <col min="8" max="8" width="1.85546875" style="118" customWidth="1"/>
    <col min="9" max="16384" width="11.42578125" style="118"/>
  </cols>
  <sheetData>
    <row r="1" spans="1:5" ht="12.75">
      <c r="A1" s="275" t="s">
        <v>132</v>
      </c>
    </row>
    <row r="2" spans="1:5" ht="4.5" customHeight="1" thickBot="1"/>
    <row r="3" spans="1:5" ht="16.5" customHeight="1">
      <c r="B3" s="1624" t="s">
        <v>81</v>
      </c>
      <c r="C3" s="1625"/>
      <c r="D3" s="1624" t="s">
        <v>82</v>
      </c>
      <c r="E3" s="1625"/>
    </row>
    <row r="4" spans="1:5" ht="23.25" thickBot="1">
      <c r="A4" s="276" t="s">
        <v>134</v>
      </c>
      <c r="B4" s="277" t="s">
        <v>133</v>
      </c>
      <c r="C4" s="278" t="s">
        <v>135</v>
      </c>
      <c r="D4" s="279" t="s">
        <v>133</v>
      </c>
      <c r="E4" s="278" t="s">
        <v>135</v>
      </c>
    </row>
    <row r="5" spans="1:5">
      <c r="A5" s="280">
        <v>1</v>
      </c>
      <c r="B5" s="281" t="e">
        <f>'Process capability II'!G79</f>
        <v>#DIV/0!</v>
      </c>
      <c r="C5" s="282" t="e">
        <f>'Process capability II'!G81</f>
        <v>#DIV/0!</v>
      </c>
      <c r="D5" s="283" t="e">
        <f>'Process capability II'!G103</f>
        <v>#DIV/0!</v>
      </c>
      <c r="E5" s="284" t="e">
        <f>'Process capability II'!G105</f>
        <v>#DIV/0!</v>
      </c>
    </row>
    <row r="6" spans="1:5">
      <c r="A6" s="280">
        <v>2</v>
      </c>
      <c r="B6" s="281" t="e">
        <f>B5</f>
        <v>#DIV/0!</v>
      </c>
      <c r="C6" s="282" t="e">
        <f>C5</f>
        <v>#DIV/0!</v>
      </c>
      <c r="D6" s="283" t="e">
        <f>D5</f>
        <v>#DIV/0!</v>
      </c>
      <c r="E6" s="284" t="e">
        <f>E5</f>
        <v>#DIV/0!</v>
      </c>
    </row>
    <row r="7" spans="1:5">
      <c r="A7" s="280">
        <v>3</v>
      </c>
      <c r="B7" s="281" t="e">
        <f t="shared" ref="B7:B29" si="0">B6</f>
        <v>#DIV/0!</v>
      </c>
      <c r="C7" s="282" t="e">
        <f t="shared" ref="C7:C29" si="1">C6</f>
        <v>#DIV/0!</v>
      </c>
      <c r="D7" s="283" t="e">
        <f t="shared" ref="D7:D29" si="2">D6</f>
        <v>#DIV/0!</v>
      </c>
      <c r="E7" s="284" t="e">
        <f t="shared" ref="E7:E29" si="3">E6</f>
        <v>#DIV/0!</v>
      </c>
    </row>
    <row r="8" spans="1:5">
      <c r="A8" s="280">
        <v>4</v>
      </c>
      <c r="B8" s="281" t="e">
        <f t="shared" si="0"/>
        <v>#DIV/0!</v>
      </c>
      <c r="C8" s="282" t="e">
        <f t="shared" si="1"/>
        <v>#DIV/0!</v>
      </c>
      <c r="D8" s="283" t="e">
        <f t="shared" si="2"/>
        <v>#DIV/0!</v>
      </c>
      <c r="E8" s="284" t="e">
        <f t="shared" si="3"/>
        <v>#DIV/0!</v>
      </c>
    </row>
    <row r="9" spans="1:5">
      <c r="A9" s="280">
        <v>5</v>
      </c>
      <c r="B9" s="281" t="e">
        <f t="shared" si="0"/>
        <v>#DIV/0!</v>
      </c>
      <c r="C9" s="282" t="e">
        <f t="shared" si="1"/>
        <v>#DIV/0!</v>
      </c>
      <c r="D9" s="283" t="e">
        <f t="shared" si="2"/>
        <v>#DIV/0!</v>
      </c>
      <c r="E9" s="284" t="e">
        <f t="shared" si="3"/>
        <v>#DIV/0!</v>
      </c>
    </row>
    <row r="10" spans="1:5">
      <c r="A10" s="280">
        <v>6</v>
      </c>
      <c r="B10" s="281" t="e">
        <f t="shared" si="0"/>
        <v>#DIV/0!</v>
      </c>
      <c r="C10" s="282" t="e">
        <f t="shared" si="1"/>
        <v>#DIV/0!</v>
      </c>
      <c r="D10" s="283" t="e">
        <f t="shared" si="2"/>
        <v>#DIV/0!</v>
      </c>
      <c r="E10" s="284" t="e">
        <f t="shared" si="3"/>
        <v>#DIV/0!</v>
      </c>
    </row>
    <row r="11" spans="1:5">
      <c r="A11" s="280">
        <v>7</v>
      </c>
      <c r="B11" s="281" t="e">
        <f t="shared" si="0"/>
        <v>#DIV/0!</v>
      </c>
      <c r="C11" s="282" t="e">
        <f t="shared" si="1"/>
        <v>#DIV/0!</v>
      </c>
      <c r="D11" s="283" t="e">
        <f t="shared" si="2"/>
        <v>#DIV/0!</v>
      </c>
      <c r="E11" s="284" t="e">
        <f t="shared" si="3"/>
        <v>#DIV/0!</v>
      </c>
    </row>
    <row r="12" spans="1:5">
      <c r="A12" s="280">
        <v>8</v>
      </c>
      <c r="B12" s="281" t="e">
        <f t="shared" si="0"/>
        <v>#DIV/0!</v>
      </c>
      <c r="C12" s="282" t="e">
        <f t="shared" si="1"/>
        <v>#DIV/0!</v>
      </c>
      <c r="D12" s="283" t="e">
        <f t="shared" si="2"/>
        <v>#DIV/0!</v>
      </c>
      <c r="E12" s="284" t="e">
        <f t="shared" si="3"/>
        <v>#DIV/0!</v>
      </c>
    </row>
    <row r="13" spans="1:5">
      <c r="A13" s="280">
        <v>9</v>
      </c>
      <c r="B13" s="281" t="e">
        <f t="shared" si="0"/>
        <v>#DIV/0!</v>
      </c>
      <c r="C13" s="282" t="e">
        <f t="shared" si="1"/>
        <v>#DIV/0!</v>
      </c>
      <c r="D13" s="283" t="e">
        <f t="shared" si="2"/>
        <v>#DIV/0!</v>
      </c>
      <c r="E13" s="284" t="e">
        <f t="shared" si="3"/>
        <v>#DIV/0!</v>
      </c>
    </row>
    <row r="14" spans="1:5">
      <c r="A14" s="280">
        <v>10</v>
      </c>
      <c r="B14" s="281" t="e">
        <f t="shared" si="0"/>
        <v>#DIV/0!</v>
      </c>
      <c r="C14" s="282" t="e">
        <f t="shared" si="1"/>
        <v>#DIV/0!</v>
      </c>
      <c r="D14" s="283" t="e">
        <f t="shared" si="2"/>
        <v>#DIV/0!</v>
      </c>
      <c r="E14" s="284" t="e">
        <f t="shared" si="3"/>
        <v>#DIV/0!</v>
      </c>
    </row>
    <row r="15" spans="1:5">
      <c r="A15" s="280">
        <v>11</v>
      </c>
      <c r="B15" s="281" t="e">
        <f t="shared" si="0"/>
        <v>#DIV/0!</v>
      </c>
      <c r="C15" s="282" t="e">
        <f t="shared" si="1"/>
        <v>#DIV/0!</v>
      </c>
      <c r="D15" s="283" t="e">
        <f t="shared" si="2"/>
        <v>#DIV/0!</v>
      </c>
      <c r="E15" s="284" t="e">
        <f t="shared" si="3"/>
        <v>#DIV/0!</v>
      </c>
    </row>
    <row r="16" spans="1:5">
      <c r="A16" s="280">
        <v>12</v>
      </c>
      <c r="B16" s="281" t="e">
        <f t="shared" si="0"/>
        <v>#DIV/0!</v>
      </c>
      <c r="C16" s="282" t="e">
        <f t="shared" si="1"/>
        <v>#DIV/0!</v>
      </c>
      <c r="D16" s="283" t="e">
        <f t="shared" si="2"/>
        <v>#DIV/0!</v>
      </c>
      <c r="E16" s="284" t="e">
        <f t="shared" si="3"/>
        <v>#DIV/0!</v>
      </c>
    </row>
    <row r="17" spans="1:6">
      <c r="A17" s="280">
        <v>13</v>
      </c>
      <c r="B17" s="281" t="e">
        <f t="shared" si="0"/>
        <v>#DIV/0!</v>
      </c>
      <c r="C17" s="282" t="e">
        <f t="shared" si="1"/>
        <v>#DIV/0!</v>
      </c>
      <c r="D17" s="283" t="e">
        <f t="shared" si="2"/>
        <v>#DIV/0!</v>
      </c>
      <c r="E17" s="284" t="e">
        <f t="shared" si="3"/>
        <v>#DIV/0!</v>
      </c>
    </row>
    <row r="18" spans="1:6">
      <c r="A18" s="280">
        <v>14</v>
      </c>
      <c r="B18" s="281" t="e">
        <f t="shared" si="0"/>
        <v>#DIV/0!</v>
      </c>
      <c r="C18" s="282" t="e">
        <f t="shared" si="1"/>
        <v>#DIV/0!</v>
      </c>
      <c r="D18" s="283" t="e">
        <f t="shared" si="2"/>
        <v>#DIV/0!</v>
      </c>
      <c r="E18" s="284" t="e">
        <f t="shared" si="3"/>
        <v>#DIV/0!</v>
      </c>
    </row>
    <row r="19" spans="1:6">
      <c r="A19" s="280">
        <v>15</v>
      </c>
      <c r="B19" s="281" t="e">
        <f t="shared" si="0"/>
        <v>#DIV/0!</v>
      </c>
      <c r="C19" s="282" t="e">
        <f t="shared" si="1"/>
        <v>#DIV/0!</v>
      </c>
      <c r="D19" s="283" t="e">
        <f t="shared" si="2"/>
        <v>#DIV/0!</v>
      </c>
      <c r="E19" s="284" t="e">
        <f t="shared" si="3"/>
        <v>#DIV/0!</v>
      </c>
    </row>
    <row r="20" spans="1:6">
      <c r="A20" s="280">
        <v>16</v>
      </c>
      <c r="B20" s="281" t="e">
        <f t="shared" si="0"/>
        <v>#DIV/0!</v>
      </c>
      <c r="C20" s="282" t="e">
        <f t="shared" si="1"/>
        <v>#DIV/0!</v>
      </c>
      <c r="D20" s="283" t="e">
        <f t="shared" si="2"/>
        <v>#DIV/0!</v>
      </c>
      <c r="E20" s="284" t="e">
        <f t="shared" si="3"/>
        <v>#DIV/0!</v>
      </c>
    </row>
    <row r="21" spans="1:6">
      <c r="A21" s="280">
        <v>17</v>
      </c>
      <c r="B21" s="281" t="e">
        <f t="shared" si="0"/>
        <v>#DIV/0!</v>
      </c>
      <c r="C21" s="282" t="e">
        <f t="shared" si="1"/>
        <v>#DIV/0!</v>
      </c>
      <c r="D21" s="283" t="e">
        <f t="shared" si="2"/>
        <v>#DIV/0!</v>
      </c>
      <c r="E21" s="284" t="e">
        <f t="shared" si="3"/>
        <v>#DIV/0!</v>
      </c>
    </row>
    <row r="22" spans="1:6">
      <c r="A22" s="280">
        <v>18</v>
      </c>
      <c r="B22" s="281" t="e">
        <f t="shared" si="0"/>
        <v>#DIV/0!</v>
      </c>
      <c r="C22" s="282" t="e">
        <f t="shared" si="1"/>
        <v>#DIV/0!</v>
      </c>
      <c r="D22" s="283" t="e">
        <f t="shared" si="2"/>
        <v>#DIV/0!</v>
      </c>
      <c r="E22" s="284" t="e">
        <f t="shared" si="3"/>
        <v>#DIV/0!</v>
      </c>
      <c r="F22" s="118" t="s">
        <v>147</v>
      </c>
    </row>
    <row r="23" spans="1:6">
      <c r="A23" s="280">
        <v>19</v>
      </c>
      <c r="B23" s="281" t="e">
        <f t="shared" si="0"/>
        <v>#DIV/0!</v>
      </c>
      <c r="C23" s="282" t="e">
        <f t="shared" si="1"/>
        <v>#DIV/0!</v>
      </c>
      <c r="D23" s="283" t="e">
        <f t="shared" si="2"/>
        <v>#DIV/0!</v>
      </c>
      <c r="E23" s="284" t="e">
        <f t="shared" si="3"/>
        <v>#DIV/0!</v>
      </c>
    </row>
    <row r="24" spans="1:6">
      <c r="A24" s="280">
        <v>20</v>
      </c>
      <c r="B24" s="281" t="e">
        <f t="shared" si="0"/>
        <v>#DIV/0!</v>
      </c>
      <c r="C24" s="282" t="e">
        <f t="shared" si="1"/>
        <v>#DIV/0!</v>
      </c>
      <c r="D24" s="283" t="e">
        <f t="shared" si="2"/>
        <v>#DIV/0!</v>
      </c>
      <c r="E24" s="284" t="e">
        <f t="shared" si="3"/>
        <v>#DIV/0!</v>
      </c>
    </row>
    <row r="25" spans="1:6">
      <c r="A25" s="280">
        <v>21</v>
      </c>
      <c r="B25" s="281" t="e">
        <f t="shared" si="0"/>
        <v>#DIV/0!</v>
      </c>
      <c r="C25" s="282" t="e">
        <f t="shared" si="1"/>
        <v>#DIV/0!</v>
      </c>
      <c r="D25" s="283" t="e">
        <f t="shared" si="2"/>
        <v>#DIV/0!</v>
      </c>
      <c r="E25" s="284" t="e">
        <f t="shared" si="3"/>
        <v>#DIV/0!</v>
      </c>
    </row>
    <row r="26" spans="1:6">
      <c r="A26" s="280">
        <v>22</v>
      </c>
      <c r="B26" s="281" t="e">
        <f t="shared" si="0"/>
        <v>#DIV/0!</v>
      </c>
      <c r="C26" s="282" t="e">
        <f t="shared" si="1"/>
        <v>#DIV/0!</v>
      </c>
      <c r="D26" s="283" t="e">
        <f t="shared" si="2"/>
        <v>#DIV/0!</v>
      </c>
      <c r="E26" s="284" t="e">
        <f t="shared" si="3"/>
        <v>#DIV/0!</v>
      </c>
    </row>
    <row r="27" spans="1:6">
      <c r="A27" s="280">
        <v>23</v>
      </c>
      <c r="B27" s="281" t="e">
        <f t="shared" si="0"/>
        <v>#DIV/0!</v>
      </c>
      <c r="C27" s="282" t="e">
        <f t="shared" si="1"/>
        <v>#DIV/0!</v>
      </c>
      <c r="D27" s="283" t="e">
        <f t="shared" si="2"/>
        <v>#DIV/0!</v>
      </c>
      <c r="E27" s="284" t="e">
        <f t="shared" si="3"/>
        <v>#DIV/0!</v>
      </c>
    </row>
    <row r="28" spans="1:6">
      <c r="A28" s="280">
        <v>24</v>
      </c>
      <c r="B28" s="281" t="e">
        <f t="shared" si="0"/>
        <v>#DIV/0!</v>
      </c>
      <c r="C28" s="282" t="e">
        <f t="shared" si="1"/>
        <v>#DIV/0!</v>
      </c>
      <c r="D28" s="283" t="e">
        <f t="shared" si="2"/>
        <v>#DIV/0!</v>
      </c>
      <c r="E28" s="284" t="e">
        <f t="shared" si="3"/>
        <v>#DIV/0!</v>
      </c>
    </row>
    <row r="29" spans="1:6" ht="12" thickBot="1">
      <c r="A29" s="285">
        <v>25</v>
      </c>
      <c r="B29" s="286" t="e">
        <f t="shared" si="0"/>
        <v>#DIV/0!</v>
      </c>
      <c r="C29" s="287" t="e">
        <f t="shared" si="1"/>
        <v>#DIV/0!</v>
      </c>
      <c r="D29" s="288" t="e">
        <f t="shared" si="2"/>
        <v>#DIV/0!</v>
      </c>
      <c r="E29" s="289" t="e">
        <f t="shared" si="3"/>
        <v>#DIV/0!</v>
      </c>
    </row>
    <row r="30" spans="1:6" ht="7.5" customHeight="1"/>
    <row r="31" spans="1:6" ht="5.25" customHeight="1"/>
    <row r="32" spans="1:6">
      <c r="A32" s="291" t="s">
        <v>48</v>
      </c>
    </row>
    <row r="33" spans="1:1" ht="4.5" customHeight="1"/>
    <row r="34" spans="1:1">
      <c r="A34" s="292">
        <f>'Process capability II'!D19</f>
        <v>0</v>
      </c>
    </row>
    <row r="35" spans="1:1">
      <c r="A35" s="292">
        <f>'Process capability II'!D20</f>
        <v>0</v>
      </c>
    </row>
    <row r="36" spans="1:1">
      <c r="A36" s="292">
        <f>'Process capability II'!D21</f>
        <v>0</v>
      </c>
    </row>
    <row r="37" spans="1:1">
      <c r="A37" s="292">
        <f>'Process capability II'!D22</f>
        <v>0</v>
      </c>
    </row>
    <row r="38" spans="1:1">
      <c r="A38" s="292">
        <f>'Process capability II'!D23</f>
        <v>0</v>
      </c>
    </row>
    <row r="39" spans="1:1">
      <c r="A39" s="292">
        <f>'Process capability II'!D24</f>
        <v>0</v>
      </c>
    </row>
    <row r="40" spans="1:1">
      <c r="A40" s="292">
        <f>'Process capability II'!D25</f>
        <v>0</v>
      </c>
    </row>
    <row r="41" spans="1:1">
      <c r="A41" s="292">
        <f>'Process capability II'!D26</f>
        <v>0</v>
      </c>
    </row>
    <row r="42" spans="1:1">
      <c r="A42" s="292">
        <f>'Process capability II'!D27</f>
        <v>0</v>
      </c>
    </row>
    <row r="43" spans="1:1">
      <c r="A43" s="292">
        <f>'Process capability II'!D28</f>
        <v>0</v>
      </c>
    </row>
    <row r="44" spans="1:1">
      <c r="A44" s="292">
        <f>'Process capability II'!D29</f>
        <v>0</v>
      </c>
    </row>
    <row r="45" spans="1:1">
      <c r="A45" s="292">
        <f>'Process capability II'!D30</f>
        <v>0</v>
      </c>
    </row>
    <row r="46" spans="1:1">
      <c r="A46" s="292">
        <f>'Process capability II'!D31</f>
        <v>0</v>
      </c>
    </row>
    <row r="47" spans="1:1">
      <c r="A47" s="292">
        <f>'Process capability II'!D32</f>
        <v>0</v>
      </c>
    </row>
    <row r="48" spans="1:1">
      <c r="A48" s="292">
        <f>'Process capability II'!D33</f>
        <v>0</v>
      </c>
    </row>
    <row r="49" spans="1:2">
      <c r="A49" s="292">
        <f>'Process capability II'!D34</f>
        <v>0</v>
      </c>
    </row>
    <row r="50" spans="1:2">
      <c r="A50" s="292">
        <f>'Process capability II'!D35</f>
        <v>0</v>
      </c>
    </row>
    <row r="51" spans="1:2">
      <c r="A51" s="292">
        <f>'Process capability II'!D36</f>
        <v>0</v>
      </c>
    </row>
    <row r="52" spans="1:2">
      <c r="A52" s="292">
        <f>'Process capability II'!D37</f>
        <v>0</v>
      </c>
    </row>
    <row r="53" spans="1:2">
      <c r="A53" s="292">
        <f>'Process capability II'!D38</f>
        <v>0</v>
      </c>
    </row>
    <row r="54" spans="1:2">
      <c r="A54" s="292">
        <f>'Process capability II'!D39</f>
        <v>0</v>
      </c>
    </row>
    <row r="55" spans="1:2">
      <c r="A55" s="292">
        <f>'Process capability II'!D40</f>
        <v>0</v>
      </c>
    </row>
    <row r="56" spans="1:2">
      <c r="A56" s="292">
        <f>'Process capability II'!D41</f>
        <v>0</v>
      </c>
    </row>
    <row r="57" spans="1:2">
      <c r="A57" s="292">
        <f>'Process capability II'!D42</f>
        <v>0</v>
      </c>
    </row>
    <row r="58" spans="1:2">
      <c r="A58" s="293">
        <f>'Process capability II'!D43</f>
        <v>0</v>
      </c>
      <c r="B58" s="118" t="s">
        <v>143</v>
      </c>
    </row>
    <row r="59" spans="1:2">
      <c r="A59" s="292">
        <f>'Process capability II'!E19</f>
        <v>0</v>
      </c>
    </row>
    <row r="60" spans="1:2">
      <c r="A60" s="292">
        <f>'Process capability II'!E20</f>
        <v>0</v>
      </c>
    </row>
    <row r="61" spans="1:2">
      <c r="A61" s="292">
        <f>'Process capability II'!E21</f>
        <v>0</v>
      </c>
    </row>
    <row r="62" spans="1:2">
      <c r="A62" s="292">
        <f>'Process capability II'!E22</f>
        <v>0</v>
      </c>
    </row>
    <row r="63" spans="1:2">
      <c r="A63" s="292">
        <f>'Process capability II'!E23</f>
        <v>0</v>
      </c>
    </row>
    <row r="64" spans="1:2">
      <c r="A64" s="292">
        <f>'Process capability II'!E24</f>
        <v>0</v>
      </c>
    </row>
    <row r="65" spans="1:1">
      <c r="A65" s="292">
        <f>'Process capability II'!E25</f>
        <v>0</v>
      </c>
    </row>
    <row r="66" spans="1:1">
      <c r="A66" s="292">
        <f>'Process capability II'!E26</f>
        <v>0</v>
      </c>
    </row>
    <row r="67" spans="1:1">
      <c r="A67" s="292">
        <f>'Process capability II'!E27</f>
        <v>0</v>
      </c>
    </row>
    <row r="68" spans="1:1">
      <c r="A68" s="292">
        <f>'Process capability II'!E28</f>
        <v>0</v>
      </c>
    </row>
    <row r="69" spans="1:1">
      <c r="A69" s="292">
        <f>'Process capability II'!E29</f>
        <v>0</v>
      </c>
    </row>
    <row r="70" spans="1:1">
      <c r="A70" s="292">
        <f>'Process capability II'!E30</f>
        <v>0</v>
      </c>
    </row>
    <row r="71" spans="1:1">
      <c r="A71" s="292">
        <f>'Process capability II'!E31</f>
        <v>0</v>
      </c>
    </row>
    <row r="72" spans="1:1">
      <c r="A72" s="292">
        <f>'Process capability II'!E32</f>
        <v>0</v>
      </c>
    </row>
    <row r="73" spans="1:1">
      <c r="A73" s="292">
        <f>'Process capability II'!E33</f>
        <v>0</v>
      </c>
    </row>
    <row r="74" spans="1:1">
      <c r="A74" s="292">
        <f>'Process capability II'!E34</f>
        <v>0</v>
      </c>
    </row>
    <row r="75" spans="1:1">
      <c r="A75" s="292">
        <f>'Process capability II'!E35</f>
        <v>0</v>
      </c>
    </row>
    <row r="76" spans="1:1">
      <c r="A76" s="292">
        <f>'Process capability II'!E36</f>
        <v>0</v>
      </c>
    </row>
    <row r="77" spans="1:1">
      <c r="A77" s="292">
        <f>'Process capability II'!E37</f>
        <v>0</v>
      </c>
    </row>
    <row r="78" spans="1:1">
      <c r="A78" s="292">
        <f>'Process capability II'!E38</f>
        <v>0</v>
      </c>
    </row>
    <row r="79" spans="1:1">
      <c r="A79" s="292">
        <f>'Process capability II'!E39</f>
        <v>0</v>
      </c>
    </row>
    <row r="80" spans="1:1">
      <c r="A80" s="292">
        <f>'Process capability II'!E40</f>
        <v>0</v>
      </c>
    </row>
    <row r="81" spans="1:2">
      <c r="A81" s="292">
        <f>'Process capability II'!E41</f>
        <v>0</v>
      </c>
    </row>
    <row r="82" spans="1:2">
      <c r="A82" s="292">
        <f>'Process capability II'!E42</f>
        <v>0</v>
      </c>
    </row>
    <row r="83" spans="1:2">
      <c r="A83" s="293">
        <f>'Process capability II'!E43</f>
        <v>0</v>
      </c>
      <c r="B83" s="118" t="s">
        <v>142</v>
      </c>
    </row>
    <row r="84" spans="1:2">
      <c r="A84" s="292">
        <f>'Process capability II'!F19</f>
        <v>0</v>
      </c>
    </row>
    <row r="85" spans="1:2">
      <c r="A85" s="292">
        <f>'Process capability II'!F20</f>
        <v>0</v>
      </c>
    </row>
    <row r="86" spans="1:2">
      <c r="A86" s="292">
        <f>'Process capability II'!F21</f>
        <v>0</v>
      </c>
    </row>
    <row r="87" spans="1:2">
      <c r="A87" s="292">
        <f>'Process capability II'!F22</f>
        <v>0</v>
      </c>
    </row>
    <row r="88" spans="1:2">
      <c r="A88" s="292">
        <f>'Process capability II'!F23</f>
        <v>0</v>
      </c>
    </row>
    <row r="89" spans="1:2">
      <c r="A89" s="292">
        <f>'Process capability II'!F24</f>
        <v>0</v>
      </c>
    </row>
    <row r="90" spans="1:2">
      <c r="A90" s="292">
        <f>'Process capability II'!F25</f>
        <v>0</v>
      </c>
    </row>
    <row r="91" spans="1:2">
      <c r="A91" s="292">
        <f>'Process capability II'!F26</f>
        <v>0</v>
      </c>
    </row>
    <row r="92" spans="1:2">
      <c r="A92" s="292">
        <f>'Process capability II'!F27</f>
        <v>0</v>
      </c>
    </row>
    <row r="93" spans="1:2">
      <c r="A93" s="292">
        <f>'Process capability II'!F28</f>
        <v>0</v>
      </c>
    </row>
    <row r="94" spans="1:2">
      <c r="A94" s="292">
        <f>'Process capability II'!F29</f>
        <v>0</v>
      </c>
    </row>
    <row r="95" spans="1:2">
      <c r="A95" s="292">
        <f>'Process capability II'!F30</f>
        <v>0</v>
      </c>
    </row>
    <row r="96" spans="1:2">
      <c r="A96" s="292">
        <f>'Process capability II'!F31</f>
        <v>0</v>
      </c>
    </row>
    <row r="97" spans="1:2">
      <c r="A97" s="292">
        <f>'Process capability II'!F32</f>
        <v>0</v>
      </c>
    </row>
    <row r="98" spans="1:2">
      <c r="A98" s="292">
        <f>'Process capability II'!F33</f>
        <v>0</v>
      </c>
    </row>
    <row r="99" spans="1:2">
      <c r="A99" s="292">
        <f>'Process capability II'!F34</f>
        <v>0</v>
      </c>
    </row>
    <row r="100" spans="1:2">
      <c r="A100" s="292">
        <f>'Process capability II'!F35</f>
        <v>0</v>
      </c>
    </row>
    <row r="101" spans="1:2">
      <c r="A101" s="292">
        <f>'Process capability II'!F36</f>
        <v>0</v>
      </c>
    </row>
    <row r="102" spans="1:2">
      <c r="A102" s="292">
        <f>'Process capability II'!F37</f>
        <v>0</v>
      </c>
    </row>
    <row r="103" spans="1:2">
      <c r="A103" s="292">
        <f>'Process capability II'!F38</f>
        <v>0</v>
      </c>
    </row>
    <row r="104" spans="1:2">
      <c r="A104" s="292">
        <f>'Process capability II'!F39</f>
        <v>0</v>
      </c>
    </row>
    <row r="105" spans="1:2">
      <c r="A105" s="292">
        <f>'Process capability II'!F40</f>
        <v>0</v>
      </c>
    </row>
    <row r="106" spans="1:2">
      <c r="A106" s="292">
        <f>'Process capability II'!F41</f>
        <v>0</v>
      </c>
    </row>
    <row r="107" spans="1:2">
      <c r="A107" s="292">
        <f>'Process capability II'!F42</f>
        <v>0</v>
      </c>
    </row>
    <row r="108" spans="1:2">
      <c r="A108" s="293">
        <f>'Process capability II'!F43</f>
        <v>0</v>
      </c>
      <c r="B108" s="118" t="s">
        <v>144</v>
      </c>
    </row>
    <row r="109" spans="1:2">
      <c r="A109" s="292">
        <f>'Process capability II'!G19</f>
        <v>0</v>
      </c>
    </row>
    <row r="110" spans="1:2">
      <c r="A110" s="292">
        <f>'Process capability II'!G20</f>
        <v>0</v>
      </c>
    </row>
    <row r="111" spans="1:2">
      <c r="A111" s="292">
        <f>'Process capability II'!G21</f>
        <v>0</v>
      </c>
    </row>
    <row r="112" spans="1:2">
      <c r="A112" s="292">
        <f>'Process capability II'!G22</f>
        <v>0</v>
      </c>
    </row>
    <row r="113" spans="1:1">
      <c r="A113" s="292">
        <f>'Process capability II'!G23</f>
        <v>0</v>
      </c>
    </row>
    <row r="114" spans="1:1">
      <c r="A114" s="292">
        <f>'Process capability II'!G24</f>
        <v>0</v>
      </c>
    </row>
    <row r="115" spans="1:1">
      <c r="A115" s="292">
        <f>'Process capability II'!G25</f>
        <v>0</v>
      </c>
    </row>
    <row r="116" spans="1:1">
      <c r="A116" s="292">
        <f>'Process capability II'!G26</f>
        <v>0</v>
      </c>
    </row>
    <row r="117" spans="1:1">
      <c r="A117" s="292">
        <f>'Process capability II'!G27</f>
        <v>0</v>
      </c>
    </row>
    <row r="118" spans="1:1">
      <c r="A118" s="292">
        <f>'Process capability II'!G28</f>
        <v>0</v>
      </c>
    </row>
    <row r="119" spans="1:1">
      <c r="A119" s="292">
        <f>'Process capability II'!G29</f>
        <v>0</v>
      </c>
    </row>
    <row r="120" spans="1:1">
      <c r="A120" s="292">
        <f>'Process capability II'!G30</f>
        <v>0</v>
      </c>
    </row>
    <row r="121" spans="1:1">
      <c r="A121" s="292">
        <f>'Process capability II'!G31</f>
        <v>0</v>
      </c>
    </row>
    <row r="122" spans="1:1">
      <c r="A122" s="292">
        <f>'Process capability II'!G32</f>
        <v>0</v>
      </c>
    </row>
    <row r="123" spans="1:1">
      <c r="A123" s="292">
        <f>'Process capability II'!G33</f>
        <v>0</v>
      </c>
    </row>
    <row r="124" spans="1:1">
      <c r="A124" s="292">
        <f>'Process capability II'!G34</f>
        <v>0</v>
      </c>
    </row>
    <row r="125" spans="1:1">
      <c r="A125" s="292">
        <f>'Process capability II'!G35</f>
        <v>0</v>
      </c>
    </row>
    <row r="126" spans="1:1">
      <c r="A126" s="292">
        <f>'Process capability II'!G36</f>
        <v>0</v>
      </c>
    </row>
    <row r="127" spans="1:1">
      <c r="A127" s="292">
        <f>'Process capability II'!G37</f>
        <v>0</v>
      </c>
    </row>
    <row r="128" spans="1:1">
      <c r="A128" s="292">
        <f>'Process capability II'!G38</f>
        <v>0</v>
      </c>
    </row>
    <row r="129" spans="1:2">
      <c r="A129" s="292">
        <f>'Process capability II'!G39</f>
        <v>0</v>
      </c>
    </row>
    <row r="130" spans="1:2">
      <c r="A130" s="292">
        <f>'Process capability II'!G40</f>
        <v>0</v>
      </c>
    </row>
    <row r="131" spans="1:2">
      <c r="A131" s="292">
        <f>'Process capability II'!G41</f>
        <v>0</v>
      </c>
    </row>
    <row r="132" spans="1:2">
      <c r="A132" s="292">
        <f>'Process capability II'!G42</f>
        <v>0</v>
      </c>
    </row>
    <row r="133" spans="1:2">
      <c r="A133" s="293">
        <f>'Process capability II'!G43</f>
        <v>0</v>
      </c>
      <c r="B133" s="118" t="s">
        <v>145</v>
      </c>
    </row>
    <row r="134" spans="1:2">
      <c r="A134" s="292">
        <f>'Process capability II'!H19</f>
        <v>0</v>
      </c>
    </row>
    <row r="135" spans="1:2">
      <c r="A135" s="292">
        <f>'Process capability II'!H20</f>
        <v>0</v>
      </c>
    </row>
    <row r="136" spans="1:2">
      <c r="A136" s="292">
        <f>'Process capability II'!H21</f>
        <v>0</v>
      </c>
    </row>
    <row r="137" spans="1:2">
      <c r="A137" s="292">
        <f>'Process capability II'!H22</f>
        <v>0</v>
      </c>
    </row>
    <row r="138" spans="1:2">
      <c r="A138" s="292">
        <f>'Process capability II'!H23</f>
        <v>0</v>
      </c>
    </row>
    <row r="139" spans="1:2">
      <c r="A139" s="292">
        <f>'Process capability II'!H24</f>
        <v>0</v>
      </c>
    </row>
    <row r="140" spans="1:2">
      <c r="A140" s="292">
        <f>'Process capability II'!H25</f>
        <v>0</v>
      </c>
    </row>
    <row r="141" spans="1:2">
      <c r="A141" s="292">
        <f>'Process capability II'!H26</f>
        <v>0</v>
      </c>
    </row>
    <row r="142" spans="1:2">
      <c r="A142" s="292">
        <f>'Process capability II'!H27</f>
        <v>0</v>
      </c>
    </row>
    <row r="143" spans="1:2">
      <c r="A143" s="292">
        <f>'Process capability II'!H28</f>
        <v>0</v>
      </c>
    </row>
    <row r="144" spans="1:2">
      <c r="A144" s="292">
        <f>'Process capability II'!H29</f>
        <v>0</v>
      </c>
    </row>
    <row r="145" spans="1:2">
      <c r="A145" s="292">
        <f>'Process capability II'!H30</f>
        <v>0</v>
      </c>
    </row>
    <row r="146" spans="1:2">
      <c r="A146" s="292">
        <f>'Process capability II'!H31</f>
        <v>0</v>
      </c>
    </row>
    <row r="147" spans="1:2">
      <c r="A147" s="292">
        <f>'Process capability II'!H32</f>
        <v>0</v>
      </c>
    </row>
    <row r="148" spans="1:2">
      <c r="A148" s="292">
        <f>'Process capability II'!H33</f>
        <v>0</v>
      </c>
    </row>
    <row r="149" spans="1:2">
      <c r="A149" s="292">
        <f>'Process capability II'!H34</f>
        <v>0</v>
      </c>
    </row>
    <row r="150" spans="1:2">
      <c r="A150" s="292">
        <f>'Process capability II'!H35</f>
        <v>0</v>
      </c>
    </row>
    <row r="151" spans="1:2">
      <c r="A151" s="292">
        <f>'Process capability II'!H36</f>
        <v>0</v>
      </c>
    </row>
    <row r="152" spans="1:2">
      <c r="A152" s="292">
        <f>'Process capability II'!H37</f>
        <v>0</v>
      </c>
    </row>
    <row r="153" spans="1:2">
      <c r="A153" s="292">
        <f>'Process capability II'!H38</f>
        <v>0</v>
      </c>
    </row>
    <row r="154" spans="1:2">
      <c r="A154" s="292">
        <f>'Process capability II'!H39</f>
        <v>0</v>
      </c>
    </row>
    <row r="155" spans="1:2">
      <c r="A155" s="292">
        <f>'Process capability II'!H40</f>
        <v>0</v>
      </c>
    </row>
    <row r="156" spans="1:2">
      <c r="A156" s="292">
        <f>'Process capability II'!H41</f>
        <v>0</v>
      </c>
    </row>
    <row r="157" spans="1:2">
      <c r="A157" s="292">
        <f>'Process capability II'!H42</f>
        <v>0</v>
      </c>
    </row>
    <row r="158" spans="1:2">
      <c r="A158" s="293">
        <f>'Process capability II'!H43</f>
        <v>0</v>
      </c>
      <c r="B158" s="118" t="s">
        <v>146</v>
      </c>
    </row>
    <row r="159" spans="1:2">
      <c r="A159" s="290"/>
    </row>
    <row r="160" spans="1:2">
      <c r="A160" s="290"/>
    </row>
    <row r="161" spans="1:1">
      <c r="A161" s="290"/>
    </row>
    <row r="162" spans="1:1">
      <c r="A162" s="290"/>
    </row>
    <row r="163" spans="1:1">
      <c r="A163" s="290"/>
    </row>
    <row r="164" spans="1:1">
      <c r="A164" s="290"/>
    </row>
    <row r="165" spans="1:1">
      <c r="A165" s="290"/>
    </row>
    <row r="166" spans="1:1">
      <c r="A166" s="290"/>
    </row>
  </sheetData>
  <mergeCells count="2">
    <mergeCell ref="B3:C3"/>
    <mergeCell ref="D3:E3"/>
  </mergeCells>
  <pageMargins left="0.75" right="0.75" top="1" bottom="1" header="0.4921259845" footer="0.4921259845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69"/>
  <sheetViews>
    <sheetView workbookViewId="0">
      <selection activeCell="Q36" sqref="Q36"/>
    </sheetView>
  </sheetViews>
  <sheetFormatPr defaultColWidth="11.42578125" defaultRowHeight="12.75"/>
  <cols>
    <col min="1" max="1" width="1.140625" customWidth="1"/>
    <col min="2" max="2" width="5.140625" customWidth="1"/>
    <col min="3" max="3" width="2" customWidth="1"/>
    <col min="4" max="4" width="7.85546875" customWidth="1"/>
    <col min="5" max="5" width="5" customWidth="1"/>
    <col min="6" max="9" width="11.42578125" customWidth="1"/>
    <col min="10" max="10" width="14.140625" customWidth="1"/>
    <col min="11" max="11" width="18.85546875" customWidth="1"/>
    <col min="12" max="12" width="0.85546875" customWidth="1"/>
  </cols>
  <sheetData>
    <row r="1" spans="1:6" ht="27.75" customHeight="1"/>
    <row r="2" spans="1:6" ht="15.75">
      <c r="A2" s="125" t="s">
        <v>131</v>
      </c>
    </row>
    <row r="3" spans="1:6" ht="6" customHeight="1"/>
    <row r="5" spans="1:6" ht="9.9499999999999993" customHeight="1">
      <c r="A5" s="118"/>
      <c r="B5" s="118"/>
      <c r="C5" s="118"/>
      <c r="D5" s="130" t="s">
        <v>49</v>
      </c>
      <c r="E5" s="131" t="s">
        <v>50</v>
      </c>
      <c r="F5" s="118"/>
    </row>
    <row r="6" spans="1:6" ht="9.9499999999999993" customHeight="1">
      <c r="A6" s="118"/>
      <c r="B6" s="118" t="s">
        <v>51</v>
      </c>
      <c r="C6" s="132" t="s">
        <v>0</v>
      </c>
      <c r="D6" s="133" t="e">
        <f>#REF!</f>
        <v>#REF!</v>
      </c>
      <c r="E6" s="132">
        <v>1</v>
      </c>
      <c r="F6" s="118"/>
    </row>
    <row r="7" spans="1:6" ht="9.9499999999999993" customHeight="1">
      <c r="A7" s="118"/>
      <c r="B7" s="118"/>
      <c r="C7" s="118"/>
      <c r="D7" s="133" t="e">
        <f>D6</f>
        <v>#REF!</v>
      </c>
      <c r="E7" s="132">
        <f>E6+1</f>
        <v>2</v>
      </c>
      <c r="F7" s="118"/>
    </row>
    <row r="8" spans="1:6" ht="9.9499999999999993" customHeight="1">
      <c r="A8" s="118"/>
      <c r="B8" s="118"/>
      <c r="C8" s="118"/>
      <c r="D8" s="133" t="e">
        <f>D7</f>
        <v>#REF!</v>
      </c>
      <c r="E8" s="132">
        <f t="shared" ref="E8:E29" si="0">E7+1</f>
        <v>3</v>
      </c>
      <c r="F8" s="118"/>
    </row>
    <row r="9" spans="1:6" ht="9.9499999999999993" customHeight="1">
      <c r="A9" s="118"/>
      <c r="B9" s="118"/>
      <c r="C9" s="118"/>
      <c r="D9" s="133" t="e">
        <f t="shared" ref="D9:D29" si="1">D8</f>
        <v>#REF!</v>
      </c>
      <c r="E9" s="132">
        <f t="shared" si="0"/>
        <v>4</v>
      </c>
      <c r="F9" s="118"/>
    </row>
    <row r="10" spans="1:6" ht="9.9499999999999993" customHeight="1">
      <c r="A10" s="118"/>
      <c r="B10" s="118"/>
      <c r="C10" s="118"/>
      <c r="D10" s="133" t="e">
        <f t="shared" si="1"/>
        <v>#REF!</v>
      </c>
      <c r="E10" s="132">
        <f t="shared" si="0"/>
        <v>5</v>
      </c>
      <c r="F10" s="118"/>
    </row>
    <row r="11" spans="1:6" ht="9.9499999999999993" customHeight="1">
      <c r="A11" s="118"/>
      <c r="B11" s="118"/>
      <c r="C11" s="118"/>
      <c r="D11" s="133" t="e">
        <f t="shared" si="1"/>
        <v>#REF!</v>
      </c>
      <c r="E11" s="132">
        <f t="shared" si="0"/>
        <v>6</v>
      </c>
      <c r="F11" s="118"/>
    </row>
    <row r="12" spans="1:6" ht="9.9499999999999993" customHeight="1">
      <c r="A12" s="118"/>
      <c r="B12" s="118"/>
      <c r="C12" s="118"/>
      <c r="D12" s="133" t="e">
        <f t="shared" si="1"/>
        <v>#REF!</v>
      </c>
      <c r="E12" s="132">
        <f t="shared" si="0"/>
        <v>7</v>
      </c>
      <c r="F12" s="118"/>
    </row>
    <row r="13" spans="1:6" ht="9.9499999999999993" customHeight="1">
      <c r="A13" s="118"/>
      <c r="B13" s="118"/>
      <c r="C13" s="118"/>
      <c r="D13" s="133" t="e">
        <f t="shared" si="1"/>
        <v>#REF!</v>
      </c>
      <c r="E13" s="132">
        <f t="shared" si="0"/>
        <v>8</v>
      </c>
      <c r="F13" s="118"/>
    </row>
    <row r="14" spans="1:6" ht="9.9499999999999993" customHeight="1">
      <c r="A14" s="118"/>
      <c r="B14" s="118"/>
      <c r="C14" s="118"/>
      <c r="D14" s="133" t="e">
        <f t="shared" si="1"/>
        <v>#REF!</v>
      </c>
      <c r="E14" s="132">
        <f t="shared" si="0"/>
        <v>9</v>
      </c>
      <c r="F14" s="118"/>
    </row>
    <row r="15" spans="1:6" ht="9.9499999999999993" customHeight="1">
      <c r="A15" s="118"/>
      <c r="B15" s="118"/>
      <c r="C15" s="118"/>
      <c r="D15" s="133" t="e">
        <f t="shared" si="1"/>
        <v>#REF!</v>
      </c>
      <c r="E15" s="132">
        <f t="shared" si="0"/>
        <v>10</v>
      </c>
      <c r="F15" s="118"/>
    </row>
    <row r="16" spans="1:6" ht="9.9499999999999993" customHeight="1">
      <c r="A16" s="118"/>
      <c r="B16" s="118"/>
      <c r="C16" s="118"/>
      <c r="D16" s="133" t="e">
        <f t="shared" si="1"/>
        <v>#REF!</v>
      </c>
      <c r="E16" s="132">
        <f t="shared" si="0"/>
        <v>11</v>
      </c>
      <c r="F16" s="118"/>
    </row>
    <row r="17" spans="1:6" ht="9.9499999999999993" customHeight="1">
      <c r="A17" s="118"/>
      <c r="B17" s="118"/>
      <c r="C17" s="118"/>
      <c r="D17" s="133" t="e">
        <f t="shared" si="1"/>
        <v>#REF!</v>
      </c>
      <c r="E17" s="132">
        <f t="shared" si="0"/>
        <v>12</v>
      </c>
      <c r="F17" s="118"/>
    </row>
    <row r="18" spans="1:6" ht="9.9499999999999993" customHeight="1">
      <c r="A18" s="118"/>
      <c r="B18" s="118"/>
      <c r="C18" s="118"/>
      <c r="D18" s="133" t="e">
        <f t="shared" si="1"/>
        <v>#REF!</v>
      </c>
      <c r="E18" s="132">
        <f t="shared" si="0"/>
        <v>13</v>
      </c>
      <c r="F18" s="118"/>
    </row>
    <row r="19" spans="1:6" ht="9.9499999999999993" customHeight="1">
      <c r="A19" s="118"/>
      <c r="B19" s="118"/>
      <c r="C19" s="118"/>
      <c r="D19" s="133" t="e">
        <f t="shared" si="1"/>
        <v>#REF!</v>
      </c>
      <c r="E19" s="132">
        <f t="shared" si="0"/>
        <v>14</v>
      </c>
      <c r="F19" s="118"/>
    </row>
    <row r="20" spans="1:6" ht="9.9499999999999993" customHeight="1">
      <c r="A20" s="118"/>
      <c r="B20" s="118"/>
      <c r="C20" s="118"/>
      <c r="D20" s="133" t="e">
        <f t="shared" si="1"/>
        <v>#REF!</v>
      </c>
      <c r="E20" s="132">
        <f t="shared" si="0"/>
        <v>15</v>
      </c>
      <c r="F20" s="118"/>
    </row>
    <row r="21" spans="1:6" ht="9.9499999999999993" customHeight="1">
      <c r="A21" s="118"/>
      <c r="B21" s="118"/>
      <c r="C21" s="118"/>
      <c r="D21" s="133" t="e">
        <f t="shared" si="1"/>
        <v>#REF!</v>
      </c>
      <c r="E21" s="132">
        <f t="shared" si="0"/>
        <v>16</v>
      </c>
      <c r="F21" s="118"/>
    </row>
    <row r="22" spans="1:6" ht="9.9499999999999993" customHeight="1">
      <c r="A22" s="118"/>
      <c r="B22" s="118"/>
      <c r="C22" s="118"/>
      <c r="D22" s="133" t="e">
        <f t="shared" si="1"/>
        <v>#REF!</v>
      </c>
      <c r="E22" s="132">
        <f t="shared" si="0"/>
        <v>17</v>
      </c>
      <c r="F22" s="118"/>
    </row>
    <row r="23" spans="1:6" ht="9.9499999999999993" customHeight="1">
      <c r="A23" s="118"/>
      <c r="B23" s="118"/>
      <c r="C23" s="118"/>
      <c r="D23" s="133" t="e">
        <f t="shared" si="1"/>
        <v>#REF!</v>
      </c>
      <c r="E23" s="132">
        <f t="shared" si="0"/>
        <v>18</v>
      </c>
      <c r="F23" s="118"/>
    </row>
    <row r="24" spans="1:6" ht="9.9499999999999993" customHeight="1">
      <c r="A24" s="118"/>
      <c r="B24" s="118"/>
      <c r="C24" s="118"/>
      <c r="D24" s="133" t="e">
        <f t="shared" si="1"/>
        <v>#REF!</v>
      </c>
      <c r="E24" s="132">
        <f t="shared" si="0"/>
        <v>19</v>
      </c>
      <c r="F24" s="118"/>
    </row>
    <row r="25" spans="1:6" ht="9.9499999999999993" customHeight="1">
      <c r="A25" s="118"/>
      <c r="B25" s="118"/>
      <c r="C25" s="118"/>
      <c r="D25" s="133" t="e">
        <f t="shared" si="1"/>
        <v>#REF!</v>
      </c>
      <c r="E25" s="132">
        <f t="shared" si="0"/>
        <v>20</v>
      </c>
      <c r="F25" s="118"/>
    </row>
    <row r="26" spans="1:6" ht="9.9499999999999993" customHeight="1">
      <c r="A26" s="118"/>
      <c r="B26" s="118"/>
      <c r="C26" s="118"/>
      <c r="D26" s="133" t="e">
        <f t="shared" si="1"/>
        <v>#REF!</v>
      </c>
      <c r="E26" s="132">
        <f t="shared" si="0"/>
        <v>21</v>
      </c>
      <c r="F26" s="118"/>
    </row>
    <row r="27" spans="1:6" ht="9.9499999999999993" customHeight="1">
      <c r="A27" s="118"/>
      <c r="B27" s="118"/>
      <c r="C27" s="118"/>
      <c r="D27" s="133" t="e">
        <f t="shared" si="1"/>
        <v>#REF!</v>
      </c>
      <c r="E27" s="132">
        <f t="shared" si="0"/>
        <v>22</v>
      </c>
      <c r="F27" s="118"/>
    </row>
    <row r="28" spans="1:6" ht="9.9499999999999993" customHeight="1">
      <c r="A28" s="118"/>
      <c r="B28" s="118"/>
      <c r="C28" s="118"/>
      <c r="D28" s="133" t="e">
        <f t="shared" si="1"/>
        <v>#REF!</v>
      </c>
      <c r="E28" s="132">
        <f t="shared" si="0"/>
        <v>23</v>
      </c>
      <c r="F28" s="118"/>
    </row>
    <row r="29" spans="1:6" ht="9.9499999999999993" customHeight="1">
      <c r="A29" s="118"/>
      <c r="B29" s="118"/>
      <c r="C29" s="118"/>
      <c r="D29" s="133" t="e">
        <f t="shared" si="1"/>
        <v>#REF!</v>
      </c>
      <c r="E29" s="132">
        <f t="shared" si="0"/>
        <v>24</v>
      </c>
      <c r="F29" s="118"/>
    </row>
    <row r="30" spans="1:6" ht="9.9499999999999993" customHeight="1">
      <c r="A30" s="118"/>
      <c r="B30" s="118"/>
      <c r="C30" s="118"/>
      <c r="D30" s="133" t="e">
        <f>D29</f>
        <v>#REF!</v>
      </c>
      <c r="E30" s="132">
        <f>E29+1</f>
        <v>25</v>
      </c>
      <c r="F30" s="118"/>
    </row>
    <row r="31" spans="1:6" ht="9.9499999999999993" customHeight="1">
      <c r="A31" s="118"/>
      <c r="B31" s="118"/>
      <c r="C31" s="118"/>
      <c r="D31" s="133"/>
      <c r="E31" s="132"/>
      <c r="F31" s="118"/>
    </row>
    <row r="32" spans="1:6" ht="9.9499999999999993" customHeight="1">
      <c r="A32" s="118"/>
      <c r="B32" s="118"/>
      <c r="C32" s="118"/>
      <c r="D32" s="133"/>
      <c r="E32" s="132"/>
      <c r="F32" s="118"/>
    </row>
    <row r="33" spans="1:6" ht="9.9499999999999993" customHeight="1">
      <c r="A33" s="118"/>
      <c r="B33" s="118"/>
      <c r="C33" s="118"/>
      <c r="D33" s="133"/>
      <c r="E33" s="132"/>
      <c r="F33" s="118"/>
    </row>
    <row r="34" spans="1:6" ht="9.9499999999999993" customHeight="1">
      <c r="A34" s="118"/>
      <c r="B34" s="118"/>
      <c r="C34" s="118"/>
      <c r="D34" s="133"/>
      <c r="E34" s="132"/>
      <c r="F34" s="118"/>
    </row>
    <row r="35" spans="1:6" ht="9.9499999999999993" customHeight="1">
      <c r="A35" s="118"/>
      <c r="B35" s="118"/>
      <c r="C35" s="118"/>
      <c r="D35" s="133"/>
      <c r="E35" s="132"/>
      <c r="F35" s="118"/>
    </row>
    <row r="36" spans="1:6" ht="9.9499999999999993" customHeight="1">
      <c r="A36" s="118"/>
      <c r="B36" s="118"/>
      <c r="C36" s="118"/>
      <c r="D36" s="133"/>
      <c r="E36" s="132"/>
      <c r="F36" s="118"/>
    </row>
    <row r="37" spans="1:6" ht="9.9499999999999993" customHeight="1">
      <c r="A37" s="118"/>
      <c r="B37" s="118"/>
      <c r="C37" s="118"/>
      <c r="D37" s="133"/>
      <c r="E37" s="132"/>
      <c r="F37" s="118"/>
    </row>
    <row r="38" spans="1:6" ht="9.9499999999999993" customHeight="1">
      <c r="A38" s="118"/>
      <c r="B38" s="118"/>
      <c r="C38" s="118"/>
      <c r="D38" s="133"/>
      <c r="E38" s="132"/>
      <c r="F38" s="118"/>
    </row>
    <row r="39" spans="1:6" ht="9.9499999999999993" customHeight="1">
      <c r="A39" s="118"/>
      <c r="B39" s="118"/>
      <c r="C39" s="118"/>
      <c r="D39" s="133"/>
      <c r="E39" s="132"/>
      <c r="F39" s="118"/>
    </row>
    <row r="40" spans="1:6" ht="9.9499999999999993" customHeight="1">
      <c r="A40" s="118"/>
      <c r="B40" s="118"/>
      <c r="C40" s="118"/>
      <c r="D40" s="133"/>
      <c r="E40" s="132"/>
      <c r="F40" s="118"/>
    </row>
    <row r="41" spans="1:6" ht="9.9499999999999993" customHeight="1">
      <c r="A41" s="118"/>
      <c r="B41" s="118"/>
      <c r="C41" s="118"/>
      <c r="D41" s="133"/>
      <c r="E41" s="132"/>
      <c r="F41" s="118"/>
    </row>
    <row r="42" spans="1:6" ht="9.9499999999999993" customHeight="1">
      <c r="A42" s="118"/>
      <c r="B42" s="118"/>
      <c r="C42" s="118"/>
      <c r="D42" s="133"/>
      <c r="E42" s="132"/>
      <c r="F42" s="118"/>
    </row>
    <row r="43" spans="1:6" ht="9.9499999999999993" customHeight="1">
      <c r="A43" s="118"/>
      <c r="B43" s="118"/>
      <c r="C43" s="118"/>
      <c r="D43" s="133"/>
      <c r="E43" s="132"/>
      <c r="F43" s="118"/>
    </row>
    <row r="44" spans="1:6" ht="9.9499999999999993" customHeight="1">
      <c r="A44" s="118"/>
      <c r="B44" s="118"/>
      <c r="C44" s="118"/>
      <c r="D44" s="133"/>
      <c r="E44" s="132"/>
      <c r="F44" s="118"/>
    </row>
    <row r="45" spans="1:6" ht="9.9499999999999993" customHeight="1">
      <c r="A45" s="118"/>
      <c r="B45" s="118"/>
      <c r="C45" s="118"/>
      <c r="D45" s="133"/>
      <c r="E45" s="132"/>
      <c r="F45" s="118"/>
    </row>
    <row r="46" spans="1:6" ht="9.9499999999999993" customHeight="1">
      <c r="A46" s="118"/>
      <c r="B46" s="118"/>
      <c r="C46" s="118"/>
      <c r="D46" s="133"/>
      <c r="E46" s="132"/>
      <c r="F46" s="118"/>
    </row>
    <row r="47" spans="1:6" ht="9.9499999999999993" customHeight="1">
      <c r="A47" s="118"/>
      <c r="B47" s="118"/>
      <c r="C47" s="118"/>
      <c r="D47" s="133"/>
      <c r="E47" s="132"/>
      <c r="F47" s="118"/>
    </row>
    <row r="48" spans="1:6" ht="9.9499999999999993" customHeight="1">
      <c r="A48" s="118"/>
      <c r="B48" s="118"/>
      <c r="C48" s="118"/>
      <c r="D48" s="133"/>
      <c r="E48" s="132"/>
      <c r="F48" s="118"/>
    </row>
    <row r="49" spans="1:6" ht="9.9499999999999993" customHeight="1">
      <c r="A49" s="118"/>
      <c r="B49" s="118"/>
      <c r="C49" s="118"/>
      <c r="D49" s="133"/>
      <c r="E49" s="132"/>
      <c r="F49" s="118"/>
    </row>
    <row r="50" spans="1:6" ht="9.9499999999999993" customHeight="1">
      <c r="A50" s="118"/>
      <c r="B50" s="118"/>
      <c r="C50" s="118"/>
      <c r="D50" s="133"/>
      <c r="E50" s="132"/>
      <c r="F50" s="118"/>
    </row>
    <row r="51" spans="1:6" ht="9.9499999999999993" customHeight="1">
      <c r="A51" s="118"/>
      <c r="B51" s="118"/>
      <c r="C51" s="118"/>
      <c r="D51" s="133"/>
      <c r="E51" s="132"/>
      <c r="F51" s="118"/>
    </row>
    <row r="52" spans="1:6" ht="9.9499999999999993" customHeight="1">
      <c r="A52" s="118"/>
      <c r="B52" s="118"/>
      <c r="C52" s="118"/>
      <c r="D52" s="133"/>
      <c r="E52" s="132"/>
      <c r="F52" s="118"/>
    </row>
    <row r="53" spans="1:6" ht="9.9499999999999993" customHeight="1">
      <c r="A53" s="118"/>
      <c r="B53" s="118"/>
      <c r="C53" s="118"/>
      <c r="D53" s="133"/>
      <c r="E53" s="132"/>
      <c r="F53" s="118"/>
    </row>
    <row r="54" spans="1:6" ht="9.9499999999999993" customHeight="1">
      <c r="A54" s="118"/>
      <c r="B54" s="118"/>
      <c r="C54" s="118"/>
      <c r="D54" s="133"/>
      <c r="E54" s="132"/>
      <c r="F54" s="118"/>
    </row>
    <row r="55" spans="1:6" ht="9.9499999999999993" customHeight="1">
      <c r="A55" s="118"/>
      <c r="B55" s="118"/>
      <c r="C55" s="118"/>
      <c r="D55" s="133"/>
      <c r="E55" s="132"/>
      <c r="F55" s="118"/>
    </row>
    <row r="56" spans="1:6" ht="9.9499999999999993" customHeight="1">
      <c r="A56" s="118"/>
      <c r="B56" s="118"/>
      <c r="C56" s="118"/>
      <c r="D56" s="118"/>
      <c r="E56" s="118"/>
      <c r="F56" s="118"/>
    </row>
    <row r="57" spans="1:6">
      <c r="A57" s="118"/>
      <c r="B57" s="118"/>
      <c r="C57" s="118"/>
      <c r="D57" s="118"/>
      <c r="E57" s="118"/>
      <c r="F57" s="118"/>
    </row>
    <row r="58" spans="1:6">
      <c r="A58" s="118"/>
      <c r="B58" s="118"/>
      <c r="C58" s="118"/>
      <c r="D58" s="118"/>
      <c r="E58" s="118"/>
      <c r="F58" s="118"/>
    </row>
    <row r="59" spans="1:6">
      <c r="A59" s="118"/>
      <c r="B59" s="118"/>
      <c r="C59" s="118"/>
      <c r="D59" s="118"/>
      <c r="E59" s="118"/>
      <c r="F59" s="118"/>
    </row>
    <row r="60" spans="1:6">
      <c r="A60" s="118"/>
      <c r="B60" s="118"/>
      <c r="C60" s="118"/>
      <c r="D60" s="118"/>
      <c r="E60" s="118"/>
      <c r="F60" s="118"/>
    </row>
    <row r="61" spans="1:6">
      <c r="A61" s="118"/>
      <c r="B61" s="118"/>
      <c r="C61" s="118"/>
      <c r="D61" s="118"/>
      <c r="E61" s="118"/>
      <c r="F61" s="118"/>
    </row>
    <row r="62" spans="1:6">
      <c r="A62" s="118"/>
      <c r="B62" s="118"/>
      <c r="C62" s="118"/>
      <c r="D62" s="118"/>
      <c r="E62" s="118"/>
      <c r="F62" s="118"/>
    </row>
    <row r="63" spans="1:6">
      <c r="A63" s="118"/>
      <c r="B63" s="118"/>
      <c r="C63" s="118"/>
      <c r="D63" s="118"/>
      <c r="E63" s="118"/>
      <c r="F63" s="118"/>
    </row>
    <row r="64" spans="1:6">
      <c r="A64" s="118"/>
      <c r="B64" s="118"/>
      <c r="C64" s="118"/>
      <c r="D64" s="118"/>
      <c r="E64" s="118"/>
      <c r="F64" s="118"/>
    </row>
    <row r="65" spans="1:6">
      <c r="A65" s="118"/>
      <c r="B65" s="118"/>
      <c r="C65" s="118"/>
      <c r="D65" s="118"/>
      <c r="E65" s="118"/>
      <c r="F65" s="118"/>
    </row>
    <row r="66" spans="1:6">
      <c r="A66" s="118"/>
      <c r="B66" s="118"/>
      <c r="C66" s="118"/>
      <c r="D66" s="118"/>
      <c r="E66" s="118"/>
      <c r="F66" s="118"/>
    </row>
    <row r="67" spans="1:6">
      <c r="A67" s="118"/>
      <c r="B67" s="118"/>
      <c r="C67" s="118"/>
      <c r="D67" s="118"/>
      <c r="E67" s="118"/>
      <c r="F67" s="118"/>
    </row>
    <row r="68" spans="1:6">
      <c r="A68" s="118"/>
      <c r="B68" s="118"/>
      <c r="C68" s="118"/>
      <c r="D68" s="118"/>
      <c r="E68" s="118"/>
      <c r="F68" s="118"/>
    </row>
    <row r="69" spans="1:6">
      <c r="A69" s="118"/>
      <c r="B69" s="118"/>
      <c r="C69" s="118"/>
      <c r="D69" s="118"/>
      <c r="E69" s="118"/>
      <c r="F69" s="118"/>
    </row>
  </sheetData>
  <pageMargins left="0" right="0" top="0" bottom="0" header="0" footer="0"/>
  <pageSetup paperSize="9" orientation="portrait" horizontalDpi="4294967292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20"/>
  <sheetViews>
    <sheetView workbookViewId="0">
      <selection activeCell="E14" sqref="E14"/>
    </sheetView>
  </sheetViews>
  <sheetFormatPr defaultColWidth="11.42578125" defaultRowHeight="12.75"/>
  <cols>
    <col min="1" max="1" width="2.7109375" style="37" customWidth="1"/>
    <col min="2" max="2" width="4" style="37" customWidth="1"/>
    <col min="3" max="3" width="7.85546875" style="37" customWidth="1"/>
    <col min="4" max="4" width="8.28515625" style="37" customWidth="1"/>
    <col min="5" max="6" width="11.7109375" style="37" customWidth="1"/>
    <col min="7" max="7" width="3.140625" style="37" customWidth="1"/>
    <col min="8" max="8" width="8.28515625" style="37" customWidth="1"/>
    <col min="9" max="9" width="4.7109375" style="37" customWidth="1"/>
    <col min="10" max="12" width="9.7109375" style="37" customWidth="1"/>
    <col min="13" max="13" width="1.28515625" style="37" customWidth="1"/>
    <col min="14" max="14" width="1.7109375" style="37" customWidth="1"/>
    <col min="15" max="16384" width="11.42578125" style="37"/>
  </cols>
  <sheetData>
    <row r="1" spans="1:14" ht="23.25" customHeight="1" thickBot="1"/>
    <row r="2" spans="1:14">
      <c r="B2" s="182"/>
      <c r="C2" s="182"/>
      <c r="D2" s="182"/>
      <c r="E2" s="182"/>
      <c r="F2" s="182"/>
      <c r="G2" s="182"/>
      <c r="H2" s="182"/>
      <c r="I2" s="182"/>
      <c r="J2" s="760" t="s">
        <v>155</v>
      </c>
      <c r="K2" s="762"/>
      <c r="L2" s="763"/>
    </row>
    <row r="3" spans="1:14" ht="10.5" customHeight="1" thickBot="1">
      <c r="B3" s="182"/>
      <c r="C3" s="182"/>
      <c r="D3" s="182"/>
      <c r="E3" s="182"/>
      <c r="F3" s="182"/>
      <c r="G3" s="183"/>
      <c r="H3" s="182"/>
      <c r="I3" s="182"/>
      <c r="J3" s="761"/>
      <c r="K3" s="764"/>
      <c r="L3" s="765"/>
    </row>
    <row r="4" spans="1:14" ht="15.75" customHeight="1">
      <c r="A4" s="38"/>
      <c r="B4" s="791" t="s">
        <v>151</v>
      </c>
      <c r="C4" s="792"/>
      <c r="D4" s="766"/>
      <c r="E4" s="767"/>
      <c r="F4" s="768"/>
      <c r="G4" s="184"/>
      <c r="H4" s="772" t="s">
        <v>369</v>
      </c>
      <c r="I4" s="773"/>
      <c r="J4" s="776"/>
      <c r="K4" s="777"/>
      <c r="L4" s="778"/>
      <c r="M4" s="38"/>
      <c r="N4" s="38"/>
    </row>
    <row r="5" spans="1:14" ht="15.75" customHeight="1">
      <c r="A5" s="38"/>
      <c r="B5" s="793"/>
      <c r="C5" s="794"/>
      <c r="D5" s="769"/>
      <c r="E5" s="770"/>
      <c r="F5" s="771"/>
      <c r="G5" s="184"/>
      <c r="H5" s="774"/>
      <c r="I5" s="775"/>
      <c r="J5" s="779"/>
      <c r="K5" s="780"/>
      <c r="L5" s="781"/>
      <c r="M5" s="38"/>
      <c r="N5" s="38"/>
    </row>
    <row r="6" spans="1:14" ht="15.75" customHeight="1">
      <c r="A6" s="38"/>
      <c r="B6" s="787" t="s">
        <v>365</v>
      </c>
      <c r="C6" s="788"/>
      <c r="D6" s="796"/>
      <c r="E6" s="796"/>
      <c r="F6" s="797"/>
      <c r="G6" s="185"/>
      <c r="H6" s="787" t="s">
        <v>346</v>
      </c>
      <c r="I6" s="788"/>
      <c r="J6" s="795"/>
      <c r="K6" s="796"/>
      <c r="L6" s="797"/>
      <c r="M6" s="38"/>
      <c r="N6" s="38"/>
    </row>
    <row r="7" spans="1:14" ht="15.75" customHeight="1">
      <c r="A7" s="38"/>
      <c r="B7" s="789"/>
      <c r="C7" s="790"/>
      <c r="D7" s="780"/>
      <c r="E7" s="780"/>
      <c r="F7" s="781"/>
      <c r="G7" s="185"/>
      <c r="H7" s="789"/>
      <c r="I7" s="790"/>
      <c r="J7" s="779"/>
      <c r="K7" s="780"/>
      <c r="L7" s="781"/>
      <c r="M7" s="38"/>
      <c r="N7" s="38"/>
    </row>
    <row r="8" spans="1:14" ht="15.95" customHeight="1">
      <c r="A8" s="38"/>
      <c r="B8" s="782" t="s">
        <v>350</v>
      </c>
      <c r="C8" s="783"/>
      <c r="D8" s="784"/>
      <c r="E8" s="785"/>
      <c r="F8" s="786"/>
      <c r="G8" s="185"/>
      <c r="H8" s="787" t="s">
        <v>164</v>
      </c>
      <c r="I8" s="788"/>
      <c r="J8" s="795"/>
      <c r="K8" s="796"/>
      <c r="L8" s="797"/>
      <c r="M8" s="38"/>
      <c r="N8" s="38"/>
    </row>
    <row r="9" spans="1:14" ht="15.95" customHeight="1">
      <c r="A9" s="38"/>
      <c r="B9" s="782"/>
      <c r="C9" s="783"/>
      <c r="D9" s="784"/>
      <c r="E9" s="785"/>
      <c r="F9" s="786"/>
      <c r="G9" s="185"/>
      <c r="H9" s="789"/>
      <c r="I9" s="790"/>
      <c r="J9" s="779"/>
      <c r="K9" s="780"/>
      <c r="L9" s="781"/>
      <c r="M9" s="38"/>
      <c r="N9" s="38"/>
    </row>
    <row r="10" spans="1:14" ht="15.95" customHeight="1">
      <c r="A10" s="38"/>
      <c r="B10" s="798" t="s">
        <v>366</v>
      </c>
      <c r="C10" s="799"/>
      <c r="D10" s="796"/>
      <c r="E10" s="796"/>
      <c r="F10" s="797"/>
      <c r="G10" s="185"/>
      <c r="H10" s="798" t="s">
        <v>370</v>
      </c>
      <c r="I10" s="799"/>
      <c r="J10" s="795"/>
      <c r="K10" s="796"/>
      <c r="L10" s="797"/>
      <c r="M10" s="38"/>
      <c r="N10" s="38"/>
    </row>
    <row r="11" spans="1:14" ht="15.95" customHeight="1">
      <c r="A11" s="38"/>
      <c r="B11" s="774" t="s">
        <v>375</v>
      </c>
      <c r="C11" s="775"/>
      <c r="D11" s="780"/>
      <c r="E11" s="780"/>
      <c r="F11" s="781"/>
      <c r="G11" s="185"/>
      <c r="H11" s="774"/>
      <c r="I11" s="775"/>
      <c r="J11" s="779"/>
      <c r="K11" s="780"/>
      <c r="L11" s="781"/>
      <c r="M11" s="38"/>
      <c r="N11" s="38"/>
    </row>
    <row r="12" spans="1:14" ht="15.95" customHeight="1">
      <c r="A12" s="38"/>
      <c r="B12" s="782" t="s">
        <v>368</v>
      </c>
      <c r="C12" s="783"/>
      <c r="D12" s="784"/>
      <c r="E12" s="785"/>
      <c r="F12" s="786"/>
      <c r="G12" s="185"/>
      <c r="H12" s="798" t="s">
        <v>371</v>
      </c>
      <c r="I12" s="799"/>
      <c r="J12" s="795"/>
      <c r="K12" s="796"/>
      <c r="L12" s="797"/>
      <c r="M12" s="38"/>
      <c r="N12" s="38"/>
    </row>
    <row r="13" spans="1:14" ht="15.95" customHeight="1" thickBot="1">
      <c r="A13" s="38"/>
      <c r="B13" s="804"/>
      <c r="C13" s="805"/>
      <c r="D13" s="806"/>
      <c r="E13" s="807"/>
      <c r="F13" s="808"/>
      <c r="G13" s="185"/>
      <c r="H13" s="809"/>
      <c r="I13" s="810"/>
      <c r="J13" s="806"/>
      <c r="K13" s="807"/>
      <c r="L13" s="808"/>
      <c r="M13" s="38"/>
      <c r="N13" s="38"/>
    </row>
    <row r="14" spans="1:14" ht="15.95" customHeight="1"/>
    <row r="15" spans="1:14" ht="20.25" customHeight="1">
      <c r="B15" s="813" t="s">
        <v>162</v>
      </c>
      <c r="C15" s="813"/>
      <c r="D15" s="813"/>
      <c r="E15" s="813"/>
      <c r="F15" s="813"/>
      <c r="G15" s="813"/>
      <c r="H15" s="813"/>
      <c r="I15" s="813"/>
      <c r="J15" s="813"/>
      <c r="K15" s="813"/>
      <c r="L15" s="813"/>
    </row>
    <row r="16" spans="1:14" ht="15.95" customHeight="1" thickBot="1"/>
    <row r="17" spans="2:11" ht="28.5" customHeight="1" thickBot="1">
      <c r="C17" s="816" t="s">
        <v>372</v>
      </c>
      <c r="D17" s="817"/>
      <c r="E17" s="818"/>
      <c r="F17" s="814" t="s">
        <v>373</v>
      </c>
      <c r="G17" s="814"/>
      <c r="H17" s="814"/>
      <c r="I17" s="814" t="s">
        <v>374</v>
      </c>
      <c r="J17" s="814"/>
      <c r="K17" s="815"/>
    </row>
    <row r="18" spans="2:11" ht="29.1" customHeight="1">
      <c r="B18" s="186"/>
      <c r="C18" s="374" t="s">
        <v>163</v>
      </c>
      <c r="D18" s="800"/>
      <c r="E18" s="800"/>
      <c r="F18" s="800"/>
      <c r="G18" s="800"/>
      <c r="H18" s="800"/>
      <c r="I18" s="800"/>
      <c r="J18" s="800"/>
      <c r="K18" s="801"/>
    </row>
    <row r="19" spans="2:11" ht="29.1" customHeight="1">
      <c r="B19" s="186"/>
      <c r="C19" s="374" t="s">
        <v>163</v>
      </c>
      <c r="D19" s="802"/>
      <c r="E19" s="802"/>
      <c r="F19" s="802"/>
      <c r="G19" s="802"/>
      <c r="H19" s="802"/>
      <c r="I19" s="802"/>
      <c r="J19" s="802"/>
      <c r="K19" s="803"/>
    </row>
    <row r="20" spans="2:11" ht="29.1" customHeight="1">
      <c r="B20" s="186"/>
      <c r="C20" s="374" t="s">
        <v>163</v>
      </c>
      <c r="D20" s="802"/>
      <c r="E20" s="802"/>
      <c r="F20" s="802"/>
      <c r="G20" s="802"/>
      <c r="H20" s="802"/>
      <c r="I20" s="802"/>
      <c r="J20" s="802"/>
      <c r="K20" s="803"/>
    </row>
    <row r="21" spans="2:11" ht="29.1" customHeight="1">
      <c r="B21" s="186"/>
      <c r="C21" s="374" t="s">
        <v>163</v>
      </c>
      <c r="D21" s="802"/>
      <c r="E21" s="802"/>
      <c r="F21" s="802"/>
      <c r="G21" s="802"/>
      <c r="H21" s="802"/>
      <c r="I21" s="802"/>
      <c r="J21" s="802"/>
      <c r="K21" s="803"/>
    </row>
    <row r="22" spans="2:11" ht="29.1" customHeight="1">
      <c r="B22" s="186"/>
      <c r="C22" s="374" t="s">
        <v>163</v>
      </c>
      <c r="D22" s="802"/>
      <c r="E22" s="802"/>
      <c r="F22" s="802"/>
      <c r="G22" s="802"/>
      <c r="H22" s="802"/>
      <c r="I22" s="802"/>
      <c r="J22" s="802"/>
      <c r="K22" s="803"/>
    </row>
    <row r="23" spans="2:11" ht="29.1" customHeight="1">
      <c r="B23" s="186"/>
      <c r="C23" s="374" t="s">
        <v>163</v>
      </c>
      <c r="D23" s="802"/>
      <c r="E23" s="802"/>
      <c r="F23" s="802"/>
      <c r="G23" s="802"/>
      <c r="H23" s="802"/>
      <c r="I23" s="802"/>
      <c r="J23" s="802"/>
      <c r="K23" s="803"/>
    </row>
    <row r="24" spans="2:11" ht="29.1" customHeight="1">
      <c r="B24" s="186"/>
      <c r="C24" s="374" t="s">
        <v>163</v>
      </c>
      <c r="D24" s="802"/>
      <c r="E24" s="802"/>
      <c r="F24" s="802"/>
      <c r="G24" s="802"/>
      <c r="H24" s="802"/>
      <c r="I24" s="802"/>
      <c r="J24" s="802"/>
      <c r="K24" s="803"/>
    </row>
    <row r="25" spans="2:11" ht="29.1" customHeight="1">
      <c r="B25" s="186"/>
      <c r="C25" s="374" t="s">
        <v>163</v>
      </c>
      <c r="D25" s="802"/>
      <c r="E25" s="802"/>
      <c r="F25" s="802"/>
      <c r="G25" s="802"/>
      <c r="H25" s="802"/>
      <c r="I25" s="802"/>
      <c r="J25" s="802"/>
      <c r="K25" s="803"/>
    </row>
    <row r="26" spans="2:11" ht="29.1" customHeight="1">
      <c r="B26" s="186"/>
      <c r="C26" s="374" t="s">
        <v>163</v>
      </c>
      <c r="D26" s="802"/>
      <c r="E26" s="802"/>
      <c r="F26" s="802"/>
      <c r="G26" s="802"/>
      <c r="H26" s="802"/>
      <c r="I26" s="802"/>
      <c r="J26" s="802"/>
      <c r="K26" s="803"/>
    </row>
    <row r="27" spans="2:11" ht="29.1" customHeight="1">
      <c r="B27" s="186"/>
      <c r="C27" s="374" t="s">
        <v>163</v>
      </c>
      <c r="D27" s="802"/>
      <c r="E27" s="802"/>
      <c r="F27" s="802"/>
      <c r="G27" s="802"/>
      <c r="H27" s="802"/>
      <c r="I27" s="802"/>
      <c r="J27" s="802"/>
      <c r="K27" s="803"/>
    </row>
    <row r="28" spans="2:11" ht="29.1" customHeight="1">
      <c r="B28" s="186"/>
      <c r="C28" s="374" t="s">
        <v>163</v>
      </c>
      <c r="D28" s="802"/>
      <c r="E28" s="802"/>
      <c r="F28" s="802"/>
      <c r="G28" s="802"/>
      <c r="H28" s="802"/>
      <c r="I28" s="802"/>
      <c r="J28" s="802"/>
      <c r="K28" s="803"/>
    </row>
    <row r="29" spans="2:11" ht="29.1" customHeight="1">
      <c r="B29" s="186"/>
      <c r="C29" s="374" t="s">
        <v>163</v>
      </c>
      <c r="D29" s="802"/>
      <c r="E29" s="802"/>
      <c r="F29" s="802"/>
      <c r="G29" s="802"/>
      <c r="H29" s="802"/>
      <c r="I29" s="802"/>
      <c r="J29" s="802"/>
      <c r="K29" s="803"/>
    </row>
    <row r="30" spans="2:11" ht="29.1" customHeight="1">
      <c r="B30" s="186"/>
      <c r="C30" s="374" t="s">
        <v>163</v>
      </c>
      <c r="D30" s="802"/>
      <c r="E30" s="802"/>
      <c r="F30" s="802"/>
      <c r="G30" s="802"/>
      <c r="H30" s="802"/>
      <c r="I30" s="802"/>
      <c r="J30" s="802"/>
      <c r="K30" s="803"/>
    </row>
    <row r="31" spans="2:11" ht="29.1" customHeight="1">
      <c r="B31" s="186"/>
      <c r="C31" s="374" t="s">
        <v>163</v>
      </c>
      <c r="D31" s="802"/>
      <c r="E31" s="802"/>
      <c r="F31" s="802"/>
      <c r="G31" s="802"/>
      <c r="H31" s="802"/>
      <c r="I31" s="802"/>
      <c r="J31" s="802"/>
      <c r="K31" s="803"/>
    </row>
    <row r="32" spans="2:11" ht="29.1" customHeight="1" thickBot="1">
      <c r="B32" s="186"/>
      <c r="C32" s="375" t="s">
        <v>163</v>
      </c>
      <c r="D32" s="811"/>
      <c r="E32" s="811"/>
      <c r="F32" s="811"/>
      <c r="G32" s="811"/>
      <c r="H32" s="811"/>
      <c r="I32" s="811"/>
      <c r="J32" s="811"/>
      <c r="K32" s="812"/>
    </row>
    <row r="33" ht="29.1" customHeight="1"/>
    <row r="34" ht="29.1" customHeight="1"/>
    <row r="35" ht="29.1" customHeight="1"/>
    <row r="36" ht="29.1" customHeight="1"/>
    <row r="37" ht="29.1" customHeight="1"/>
    <row r="38" ht="29.1" customHeight="1"/>
    <row r="39" ht="29.1" customHeight="1"/>
    <row r="40" ht="29.1" customHeight="1"/>
    <row r="41" ht="29.1" customHeight="1"/>
    <row r="42" ht="15.95" customHeight="1"/>
    <row r="43" ht="15.95" customHeight="1"/>
    <row r="44" ht="15.95" customHeight="1"/>
    <row r="45" ht="15.95" customHeight="1"/>
    <row r="46" ht="15.95" customHeight="1"/>
    <row r="47" ht="15.95" customHeight="1"/>
    <row r="48" ht="15.95" customHeight="1"/>
    <row r="49" ht="15.95" customHeight="1"/>
    <row r="50" ht="15.95" customHeight="1"/>
    <row r="51" ht="15.95" customHeight="1"/>
    <row r="52" ht="15.95" customHeight="1"/>
    <row r="53" ht="15.95" customHeight="1"/>
    <row r="54" ht="15.95" customHeight="1"/>
    <row r="55" ht="15.95" customHeight="1"/>
    <row r="56" ht="15.95" customHeight="1"/>
    <row r="57" ht="15.95" customHeight="1"/>
    <row r="58" ht="15.95" customHeight="1"/>
    <row r="59" ht="15.95" customHeight="1"/>
    <row r="60" ht="15.95" customHeight="1"/>
    <row r="61" ht="15.95" customHeight="1"/>
    <row r="62" ht="15.95" customHeight="1"/>
    <row r="63" ht="15.95" customHeight="1"/>
    <row r="64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  <row r="98" ht="15.95" customHeight="1"/>
    <row r="99" ht="15.95" customHeight="1"/>
    <row r="100" ht="15.95" customHeight="1"/>
    <row r="101" ht="15.95" customHeight="1"/>
    <row r="102" ht="15.95" customHeight="1"/>
    <row r="103" ht="15.95" customHeight="1"/>
    <row r="104" ht="15.95" customHeight="1"/>
    <row r="105" ht="15.95" customHeight="1"/>
    <row r="106" ht="15.95" customHeight="1"/>
    <row r="107" ht="15.95" customHeight="1"/>
    <row r="108" ht="15.95" customHeight="1"/>
    <row r="109" ht="15.95" customHeight="1"/>
    <row r="110" ht="15.95" customHeight="1"/>
    <row r="111" ht="15.95" customHeight="1"/>
    <row r="112" ht="15.95" customHeight="1"/>
    <row r="113" ht="15.95" customHeight="1"/>
    <row r="114" ht="15.95" customHeight="1"/>
    <row r="115" ht="15.95" customHeight="1"/>
    <row r="116" ht="15.95" customHeight="1"/>
    <row r="117" ht="15.95" customHeight="1"/>
    <row r="118" ht="15.95" customHeight="1"/>
    <row r="119" ht="15.95" customHeight="1"/>
    <row r="120" ht="15.95" customHeight="1"/>
    <row r="121" ht="15.95" customHeight="1"/>
    <row r="122" ht="15.95" customHeight="1"/>
    <row r="123" ht="15.95" customHeight="1"/>
    <row r="124" ht="15.95" customHeight="1"/>
    <row r="125" ht="15.95" customHeight="1"/>
    <row r="126" ht="15.95" customHeight="1"/>
    <row r="127" ht="15.95" customHeight="1"/>
    <row r="128" ht="15.95" customHeight="1"/>
    <row r="129" ht="15.95" customHeight="1"/>
    <row r="130" ht="15.95" customHeight="1"/>
    <row r="131" ht="15.95" customHeight="1"/>
    <row r="132" ht="15.95" customHeight="1"/>
    <row r="133" ht="15.95" customHeight="1"/>
    <row r="134" ht="15.95" customHeight="1"/>
    <row r="135" ht="15.95" customHeight="1"/>
    <row r="136" ht="15.95" customHeight="1"/>
    <row r="137" ht="15.95" customHeight="1"/>
    <row r="138" ht="15.95" customHeight="1"/>
    <row r="139" ht="15.95" customHeight="1"/>
    <row r="140" ht="15.95" customHeight="1"/>
    <row r="141" ht="15.95" customHeight="1"/>
    <row r="142" ht="15.95" customHeight="1"/>
    <row r="143" ht="15.95" customHeight="1"/>
    <row r="144" ht="15.95" customHeight="1"/>
    <row r="145" ht="15.95" customHeight="1"/>
    <row r="146" ht="15.95" customHeight="1"/>
    <row r="147" ht="15.95" customHeight="1"/>
    <row r="148" ht="15.95" customHeight="1"/>
    <row r="149" ht="15.95" customHeight="1"/>
    <row r="150" ht="15.95" customHeight="1"/>
    <row r="151" ht="15.95" customHeight="1"/>
    <row r="152" ht="15.95" customHeight="1"/>
    <row r="153" ht="15.95" customHeight="1"/>
    <row r="154" ht="15.95" customHeight="1"/>
    <row r="155" ht="15.95" customHeight="1"/>
    <row r="156" ht="15.95" customHeight="1"/>
    <row r="157" ht="15.95" customHeight="1"/>
    <row r="158" ht="15.95" customHeight="1"/>
    <row r="159" ht="15.95" customHeight="1"/>
    <row r="160" ht="15.95" customHeight="1"/>
    <row r="161" ht="15.95" customHeight="1"/>
    <row r="162" ht="15.95" customHeight="1"/>
    <row r="163" ht="15.95" customHeight="1"/>
    <row r="164" ht="15.95" customHeight="1"/>
    <row r="165" ht="15.95" customHeight="1"/>
    <row r="166" ht="15.95" customHeight="1"/>
    <row r="167" ht="15.95" customHeight="1"/>
    <row r="168" ht="15.95" customHeight="1"/>
    <row r="169" ht="15.95" customHeight="1"/>
    <row r="170" ht="15.95" customHeight="1"/>
    <row r="171" ht="15.95" customHeight="1"/>
    <row r="172" ht="15.95" customHeight="1"/>
    <row r="173" ht="15.95" customHeight="1"/>
    <row r="174" ht="15.95" customHeight="1"/>
    <row r="175" ht="15.95" customHeight="1"/>
    <row r="176" ht="15.95" customHeight="1"/>
    <row r="177" ht="15.95" customHeight="1"/>
    <row r="178" ht="15.95" customHeight="1"/>
    <row r="179" ht="15.95" customHeight="1"/>
    <row r="180" ht="15.95" customHeight="1"/>
    <row r="181" ht="15.95" customHeight="1"/>
    <row r="182" ht="15.95" customHeight="1"/>
    <row r="183" ht="15.95" customHeight="1"/>
    <row r="184" ht="15.95" customHeight="1"/>
    <row r="185" ht="15.95" customHeight="1"/>
    <row r="186" ht="15.95" customHeight="1"/>
    <row r="187" ht="15.95" customHeight="1"/>
    <row r="188" ht="15.95" customHeight="1"/>
    <row r="189" ht="15.95" customHeight="1"/>
    <row r="190" ht="15.95" customHeight="1"/>
    <row r="191" ht="15.95" customHeight="1"/>
    <row r="192" ht="15.95" customHeight="1"/>
    <row r="193" ht="15.95" customHeight="1"/>
    <row r="194" ht="15.95" customHeight="1"/>
    <row r="195" ht="15.95" customHeight="1"/>
    <row r="196" ht="15.95" customHeight="1"/>
    <row r="197" ht="15.95" customHeight="1"/>
    <row r="198" ht="15.95" customHeight="1"/>
    <row r="199" ht="15.95" customHeight="1"/>
    <row r="200" ht="15.95" customHeight="1"/>
    <row r="201" ht="15.95" customHeight="1"/>
    <row r="202" ht="15.95" customHeight="1"/>
    <row r="203" ht="15.95" customHeight="1"/>
    <row r="204" ht="15.95" customHeight="1"/>
    <row r="205" ht="15.95" customHeight="1"/>
    <row r="206" ht="15.95" customHeight="1"/>
    <row r="207" ht="15.95" customHeight="1"/>
    <row r="208" ht="15.95" customHeight="1"/>
    <row r="209" ht="15.95" customHeight="1"/>
    <row r="210" ht="15.95" customHeight="1"/>
    <row r="211" ht="15.95" customHeight="1"/>
    <row r="212" ht="15.95" customHeight="1"/>
    <row r="213" ht="15.95" customHeight="1"/>
    <row r="214" ht="15.95" customHeight="1"/>
    <row r="215" ht="15.95" customHeight="1"/>
    <row r="216" ht="15.95" customHeight="1"/>
    <row r="217" ht="15.95" customHeight="1"/>
    <row r="218" ht="15.95" customHeight="1"/>
    <row r="219" ht="15.95" customHeight="1"/>
    <row r="220" ht="15.95" customHeight="1"/>
  </sheetData>
  <mergeCells count="74">
    <mergeCell ref="D32:E32"/>
    <mergeCell ref="F32:H32"/>
    <mergeCell ref="I32:K32"/>
    <mergeCell ref="B15:L15"/>
    <mergeCell ref="F17:H17"/>
    <mergeCell ref="I17:K17"/>
    <mergeCell ref="C17:E17"/>
    <mergeCell ref="D18:E18"/>
    <mergeCell ref="F18:H18"/>
    <mergeCell ref="D30:E30"/>
    <mergeCell ref="F30:H30"/>
    <mergeCell ref="I30:K30"/>
    <mergeCell ref="D31:E31"/>
    <mergeCell ref="F31:H31"/>
    <mergeCell ref="I31:K31"/>
    <mergeCell ref="D28:E28"/>
    <mergeCell ref="F28:H28"/>
    <mergeCell ref="I28:K28"/>
    <mergeCell ref="D29:E29"/>
    <mergeCell ref="F29:H29"/>
    <mergeCell ref="I29:K29"/>
    <mergeCell ref="D26:E26"/>
    <mergeCell ref="F26:H26"/>
    <mergeCell ref="I26:K26"/>
    <mergeCell ref="D27:E27"/>
    <mergeCell ref="F27:H27"/>
    <mergeCell ref="I27:K27"/>
    <mergeCell ref="D24:E24"/>
    <mergeCell ref="F24:H24"/>
    <mergeCell ref="I24:K24"/>
    <mergeCell ref="D25:E25"/>
    <mergeCell ref="F25:H25"/>
    <mergeCell ref="I25:K25"/>
    <mergeCell ref="D22:E22"/>
    <mergeCell ref="F22:H22"/>
    <mergeCell ref="I22:K22"/>
    <mergeCell ref="D23:E23"/>
    <mergeCell ref="F23:H23"/>
    <mergeCell ref="I23:K23"/>
    <mergeCell ref="D20:E20"/>
    <mergeCell ref="F20:H20"/>
    <mergeCell ref="I20:K20"/>
    <mergeCell ref="D21:E21"/>
    <mergeCell ref="F21:H21"/>
    <mergeCell ref="I21:K21"/>
    <mergeCell ref="I18:K18"/>
    <mergeCell ref="D19:E19"/>
    <mergeCell ref="F19:H19"/>
    <mergeCell ref="I19:K19"/>
    <mergeCell ref="B12:C13"/>
    <mergeCell ref="D12:F13"/>
    <mergeCell ref="H12:I13"/>
    <mergeCell ref="J12:L13"/>
    <mergeCell ref="B10:C10"/>
    <mergeCell ref="D10:F10"/>
    <mergeCell ref="H10:I11"/>
    <mergeCell ref="J10:L11"/>
    <mergeCell ref="B11:C11"/>
    <mergeCell ref="D11:F11"/>
    <mergeCell ref="J8:L9"/>
    <mergeCell ref="D6:F6"/>
    <mergeCell ref="H6:I7"/>
    <mergeCell ref="J6:L7"/>
    <mergeCell ref="D7:F7"/>
    <mergeCell ref="B8:C9"/>
    <mergeCell ref="D8:F9"/>
    <mergeCell ref="H8:I9"/>
    <mergeCell ref="B4:C5"/>
    <mergeCell ref="B6:C7"/>
    <mergeCell ref="J2:J3"/>
    <mergeCell ref="K2:L3"/>
    <mergeCell ref="D4:F5"/>
    <mergeCell ref="H4:I5"/>
    <mergeCell ref="J4:L5"/>
  </mergeCells>
  <pageMargins left="0.39370078740157483" right="0.19685039370078741" top="0.19685039370078741" bottom="0.19685039370078741" header="0" footer="0.1968503937007874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27"/>
  <sheetViews>
    <sheetView zoomScale="130" zoomScaleNormal="130" workbookViewId="0">
      <selection activeCell="D13" sqref="D13"/>
    </sheetView>
  </sheetViews>
  <sheetFormatPr defaultColWidth="11.42578125" defaultRowHeight="12.75"/>
  <cols>
    <col min="1" max="1" width="3.140625" style="594" customWidth="1"/>
    <col min="2" max="2" width="9.85546875" style="600" customWidth="1"/>
    <col min="3" max="3" width="11.28515625" style="594" customWidth="1"/>
    <col min="4" max="4" width="11" style="578" customWidth="1"/>
    <col min="5" max="5" width="10.85546875" style="594" customWidth="1"/>
    <col min="6" max="6" width="3.42578125" style="594" customWidth="1"/>
    <col min="7" max="7" width="11.140625" style="594" customWidth="1"/>
    <col min="8" max="8" width="3.42578125" style="594" customWidth="1"/>
    <col min="9" max="9" width="11.28515625" style="594" customWidth="1"/>
    <col min="10" max="10" width="3.42578125" style="594" customWidth="1"/>
    <col min="11" max="11" width="4.140625" style="603" customWidth="1"/>
    <col min="12" max="12" width="10.85546875" style="594" customWidth="1"/>
    <col min="13" max="13" width="7" style="594" customWidth="1"/>
    <col min="14" max="14" width="6.42578125" style="604" customWidth="1"/>
    <col min="15" max="15" width="11.28515625" style="594" customWidth="1"/>
    <col min="16" max="16" width="7.140625" style="604" customWidth="1"/>
    <col min="17" max="19" width="3.42578125" style="594" customWidth="1"/>
    <col min="20" max="20" width="4.140625" style="603" customWidth="1"/>
    <col min="21" max="21" width="0.5703125" style="575" customWidth="1"/>
    <col min="22" max="22" width="2" style="575" customWidth="1"/>
    <col min="23" max="16384" width="11.42578125" style="575"/>
  </cols>
  <sheetData>
    <row r="1" spans="1:23" ht="21.75" customHeight="1">
      <c r="A1" s="828"/>
      <c r="B1" s="829"/>
      <c r="C1" s="830"/>
      <c r="D1" s="870" t="s">
        <v>165</v>
      </c>
      <c r="E1" s="871"/>
      <c r="F1" s="871"/>
      <c r="G1" s="871"/>
      <c r="H1" s="871"/>
      <c r="I1" s="871"/>
      <c r="J1" s="871"/>
      <c r="K1" s="871"/>
      <c r="L1" s="871"/>
      <c r="M1" s="871"/>
      <c r="N1" s="836" t="s">
        <v>369</v>
      </c>
      <c r="O1" s="837"/>
      <c r="P1" s="874"/>
      <c r="Q1" s="875"/>
      <c r="R1" s="875"/>
      <c r="S1" s="875"/>
      <c r="T1" s="876"/>
      <c r="U1" s="574"/>
      <c r="V1" s="574"/>
      <c r="W1" s="574"/>
    </row>
    <row r="2" spans="1:23" ht="21.75" customHeight="1" thickBot="1">
      <c r="A2" s="831"/>
      <c r="B2" s="832"/>
      <c r="C2" s="833"/>
      <c r="D2" s="872"/>
      <c r="E2" s="873"/>
      <c r="F2" s="873"/>
      <c r="G2" s="873"/>
      <c r="H2" s="873"/>
      <c r="I2" s="873"/>
      <c r="J2" s="873"/>
      <c r="K2" s="873"/>
      <c r="L2" s="873"/>
      <c r="M2" s="873"/>
      <c r="N2" s="838" t="s">
        <v>346</v>
      </c>
      <c r="O2" s="839"/>
      <c r="P2" s="877"/>
      <c r="Q2" s="878"/>
      <c r="R2" s="878"/>
      <c r="S2" s="878"/>
      <c r="T2" s="879"/>
      <c r="U2" s="574"/>
      <c r="V2" s="574"/>
      <c r="W2" s="574"/>
    </row>
    <row r="3" spans="1:23" ht="21.75" customHeight="1" thickBot="1">
      <c r="A3" s="831"/>
      <c r="B3" s="832"/>
      <c r="C3" s="832"/>
      <c r="D3" s="576" t="s">
        <v>155</v>
      </c>
      <c r="E3" s="577"/>
      <c r="F3" s="578"/>
      <c r="G3" s="850"/>
      <c r="H3" s="850"/>
      <c r="I3" s="863" t="s">
        <v>164</v>
      </c>
      <c r="J3" s="864"/>
      <c r="K3" s="864"/>
      <c r="L3" s="865"/>
      <c r="M3" s="866"/>
      <c r="N3" s="838" t="s">
        <v>164</v>
      </c>
      <c r="O3" s="839"/>
      <c r="P3" s="877"/>
      <c r="Q3" s="878"/>
      <c r="R3" s="878"/>
      <c r="S3" s="878"/>
      <c r="T3" s="879"/>
      <c r="U3" s="574"/>
      <c r="V3" s="574"/>
      <c r="W3" s="574"/>
    </row>
    <row r="4" spans="1:23" ht="21.75" customHeight="1">
      <c r="A4" s="840" t="s">
        <v>151</v>
      </c>
      <c r="B4" s="841"/>
      <c r="C4" s="844"/>
      <c r="D4" s="845"/>
      <c r="E4" s="846"/>
      <c r="F4" s="851" t="s">
        <v>365</v>
      </c>
      <c r="G4" s="852"/>
      <c r="H4" s="856"/>
      <c r="I4" s="857"/>
      <c r="J4" s="858" t="s">
        <v>377</v>
      </c>
      <c r="K4" s="859"/>
      <c r="L4" s="880"/>
      <c r="M4" s="881"/>
      <c r="N4" s="838" t="s">
        <v>397</v>
      </c>
      <c r="O4" s="839"/>
      <c r="P4" s="877"/>
      <c r="Q4" s="878"/>
      <c r="R4" s="878"/>
      <c r="S4" s="878"/>
      <c r="T4" s="879"/>
      <c r="U4" s="574"/>
    </row>
    <row r="5" spans="1:23" ht="21.75" customHeight="1" thickBot="1">
      <c r="A5" s="842" t="s">
        <v>376</v>
      </c>
      <c r="B5" s="843"/>
      <c r="C5" s="847" t="s">
        <v>31</v>
      </c>
      <c r="D5" s="848"/>
      <c r="E5" s="849"/>
      <c r="F5" s="853"/>
      <c r="G5" s="854"/>
      <c r="H5" s="854"/>
      <c r="I5" s="855"/>
      <c r="J5" s="843" t="s">
        <v>375</v>
      </c>
      <c r="K5" s="860"/>
      <c r="L5" s="861"/>
      <c r="M5" s="862"/>
      <c r="N5" s="834" t="s">
        <v>370</v>
      </c>
      <c r="O5" s="835"/>
      <c r="P5" s="867"/>
      <c r="Q5" s="868"/>
      <c r="R5" s="868"/>
      <c r="S5" s="868"/>
      <c r="T5" s="869"/>
      <c r="U5" s="574"/>
    </row>
    <row r="6" spans="1:23">
      <c r="A6" s="819" t="s">
        <v>168</v>
      </c>
      <c r="B6" s="823" t="s">
        <v>378</v>
      </c>
      <c r="C6" s="823" t="s">
        <v>379</v>
      </c>
      <c r="D6" s="823" t="s">
        <v>380</v>
      </c>
      <c r="E6" s="823" t="s">
        <v>381</v>
      </c>
      <c r="F6" s="825" t="s">
        <v>383</v>
      </c>
      <c r="G6" s="823" t="s">
        <v>382</v>
      </c>
      <c r="H6" s="825" t="s">
        <v>384</v>
      </c>
      <c r="I6" s="821" t="s">
        <v>401</v>
      </c>
      <c r="J6" s="827"/>
      <c r="K6" s="822"/>
      <c r="L6" s="823" t="s">
        <v>399</v>
      </c>
      <c r="M6" s="821" t="s">
        <v>395</v>
      </c>
      <c r="N6" s="822"/>
      <c r="O6" s="579" t="s">
        <v>402</v>
      </c>
      <c r="P6" s="580"/>
      <c r="Q6" s="581"/>
      <c r="R6" s="581"/>
      <c r="S6" s="581"/>
      <c r="T6" s="582"/>
    </row>
    <row r="7" spans="1:23" ht="46.5" thickBot="1">
      <c r="A7" s="820"/>
      <c r="B7" s="824"/>
      <c r="C7" s="824"/>
      <c r="D7" s="824"/>
      <c r="E7" s="824"/>
      <c r="F7" s="826"/>
      <c r="G7" s="824"/>
      <c r="H7" s="826"/>
      <c r="I7" s="583" t="s">
        <v>398</v>
      </c>
      <c r="J7" s="584" t="s">
        <v>385</v>
      </c>
      <c r="K7" s="585" t="s">
        <v>79</v>
      </c>
      <c r="L7" s="824"/>
      <c r="M7" s="586" t="s">
        <v>386</v>
      </c>
      <c r="N7" s="587" t="s">
        <v>181</v>
      </c>
      <c r="O7" s="586" t="s">
        <v>387</v>
      </c>
      <c r="P7" s="588" t="s">
        <v>400</v>
      </c>
      <c r="Q7" s="584" t="s">
        <v>383</v>
      </c>
      <c r="R7" s="584" t="s">
        <v>384</v>
      </c>
      <c r="S7" s="584" t="s">
        <v>385</v>
      </c>
      <c r="T7" s="585" t="s">
        <v>79</v>
      </c>
    </row>
    <row r="8" spans="1:23">
      <c r="A8" s="589"/>
      <c r="B8" s="590"/>
      <c r="C8" s="591"/>
      <c r="D8" s="592"/>
      <c r="E8" s="591"/>
      <c r="F8" s="593"/>
      <c r="H8" s="593"/>
      <c r="I8" s="589"/>
      <c r="J8" s="593"/>
      <c r="K8" s="595">
        <f>PRODUCT(F8,H8,J8)</f>
        <v>0</v>
      </c>
      <c r="L8" s="596"/>
      <c r="M8" s="593"/>
      <c r="N8" s="597"/>
      <c r="O8" s="593"/>
      <c r="P8" s="598"/>
      <c r="Q8" s="593"/>
      <c r="R8" s="593"/>
      <c r="S8" s="593"/>
      <c r="T8" s="599">
        <f>Q8*R8*S8</f>
        <v>0</v>
      </c>
    </row>
    <row r="9" spans="1:23">
      <c r="F9" s="593"/>
      <c r="H9" s="593"/>
      <c r="J9" s="593"/>
      <c r="K9" s="595">
        <f t="shared" ref="K9:K26" si="0">PRODUCT(F9,H9,J9)</f>
        <v>0</v>
      </c>
      <c r="L9" s="596"/>
      <c r="M9" s="593"/>
      <c r="N9" s="597"/>
      <c r="O9" s="593"/>
      <c r="P9" s="598"/>
      <c r="Q9" s="593"/>
      <c r="R9" s="593"/>
      <c r="S9" s="593"/>
      <c r="T9" s="599">
        <f t="shared" ref="T9:T26" si="1">Q9*R9*S9</f>
        <v>0</v>
      </c>
    </row>
    <row r="10" spans="1:23">
      <c r="A10" s="589"/>
      <c r="B10" s="601"/>
      <c r="D10" s="602"/>
      <c r="F10" s="593"/>
      <c r="G10" s="589"/>
      <c r="H10" s="593"/>
      <c r="I10" s="589"/>
      <c r="J10" s="593"/>
      <c r="K10" s="595">
        <f t="shared" si="0"/>
        <v>0</v>
      </c>
      <c r="L10" s="596"/>
      <c r="M10" s="593"/>
      <c r="N10" s="597"/>
      <c r="O10" s="593"/>
      <c r="P10" s="598"/>
      <c r="Q10" s="593"/>
      <c r="R10" s="593"/>
      <c r="S10" s="593"/>
      <c r="T10" s="599">
        <f t="shared" si="1"/>
        <v>0</v>
      </c>
    </row>
    <row r="11" spans="1:23">
      <c r="K11" s="595">
        <f t="shared" si="0"/>
        <v>0</v>
      </c>
      <c r="L11" s="596"/>
      <c r="M11" s="593"/>
      <c r="N11" s="597"/>
      <c r="O11" s="593"/>
      <c r="P11" s="598"/>
      <c r="Q11" s="593"/>
      <c r="R11" s="593"/>
      <c r="S11" s="593"/>
      <c r="T11" s="599">
        <f t="shared" si="1"/>
        <v>0</v>
      </c>
    </row>
    <row r="12" spans="1:23">
      <c r="K12" s="595">
        <f t="shared" si="0"/>
        <v>0</v>
      </c>
      <c r="L12" s="596"/>
      <c r="M12" s="593"/>
      <c r="N12" s="597"/>
      <c r="O12" s="593"/>
      <c r="P12" s="598"/>
      <c r="Q12" s="593"/>
      <c r="R12" s="593"/>
      <c r="S12" s="593"/>
      <c r="T12" s="599">
        <f t="shared" si="1"/>
        <v>0</v>
      </c>
    </row>
    <row r="13" spans="1:23">
      <c r="K13" s="595">
        <f t="shared" si="0"/>
        <v>0</v>
      </c>
      <c r="L13" s="596"/>
      <c r="M13" s="593"/>
      <c r="N13" s="597"/>
      <c r="O13" s="593"/>
      <c r="P13" s="598"/>
      <c r="Q13" s="593"/>
      <c r="R13" s="593"/>
      <c r="S13" s="593"/>
      <c r="T13" s="599">
        <f t="shared" si="1"/>
        <v>0</v>
      </c>
    </row>
    <row r="14" spans="1:23">
      <c r="K14" s="595">
        <f t="shared" si="0"/>
        <v>0</v>
      </c>
      <c r="L14" s="596"/>
      <c r="M14" s="593"/>
      <c r="N14" s="597"/>
      <c r="O14" s="593"/>
      <c r="P14" s="598"/>
      <c r="Q14" s="593"/>
      <c r="R14" s="593"/>
      <c r="S14" s="593"/>
      <c r="T14" s="599">
        <f t="shared" si="1"/>
        <v>0</v>
      </c>
    </row>
    <row r="15" spans="1:23">
      <c r="K15" s="595">
        <f t="shared" si="0"/>
        <v>0</v>
      </c>
      <c r="L15" s="596"/>
      <c r="M15" s="593"/>
      <c r="N15" s="597"/>
      <c r="O15" s="593"/>
      <c r="P15" s="598"/>
      <c r="Q15" s="593"/>
      <c r="R15" s="593"/>
      <c r="S15" s="593"/>
      <c r="T15" s="599">
        <f t="shared" si="1"/>
        <v>0</v>
      </c>
    </row>
    <row r="16" spans="1:23">
      <c r="K16" s="595">
        <f t="shared" si="0"/>
        <v>0</v>
      </c>
      <c r="L16" s="596"/>
      <c r="M16" s="593"/>
      <c r="N16" s="597"/>
      <c r="O16" s="593"/>
      <c r="P16" s="598"/>
      <c r="Q16" s="593"/>
      <c r="R16" s="593"/>
      <c r="S16" s="593"/>
      <c r="T16" s="599">
        <f t="shared" si="1"/>
        <v>0</v>
      </c>
    </row>
    <row r="17" spans="11:20">
      <c r="K17" s="595">
        <f t="shared" si="0"/>
        <v>0</v>
      </c>
      <c r="L17" s="596"/>
      <c r="M17" s="593"/>
      <c r="N17" s="597"/>
      <c r="O17" s="593"/>
      <c r="P17" s="598"/>
      <c r="Q17" s="593"/>
      <c r="R17" s="593"/>
      <c r="S17" s="593"/>
      <c r="T17" s="599">
        <f t="shared" si="1"/>
        <v>0</v>
      </c>
    </row>
    <row r="18" spans="11:20">
      <c r="K18" s="595">
        <f t="shared" si="0"/>
        <v>0</v>
      </c>
      <c r="L18" s="596"/>
      <c r="M18" s="593"/>
      <c r="N18" s="597"/>
      <c r="O18" s="593"/>
      <c r="P18" s="598"/>
      <c r="Q18" s="593"/>
      <c r="R18" s="593"/>
      <c r="S18" s="593"/>
      <c r="T18" s="599">
        <f t="shared" si="1"/>
        <v>0</v>
      </c>
    </row>
    <row r="19" spans="11:20">
      <c r="K19" s="595">
        <f t="shared" si="0"/>
        <v>0</v>
      </c>
      <c r="L19" s="596"/>
      <c r="M19" s="593"/>
      <c r="N19" s="597"/>
      <c r="O19" s="593"/>
      <c r="P19" s="598"/>
      <c r="Q19" s="593"/>
      <c r="R19" s="593"/>
      <c r="S19" s="593"/>
      <c r="T19" s="599">
        <f t="shared" si="1"/>
        <v>0</v>
      </c>
    </row>
    <row r="20" spans="11:20">
      <c r="K20" s="595">
        <f t="shared" si="0"/>
        <v>0</v>
      </c>
      <c r="L20" s="596"/>
      <c r="M20" s="593"/>
      <c r="N20" s="597"/>
      <c r="O20" s="593"/>
      <c r="P20" s="598"/>
      <c r="Q20" s="593"/>
      <c r="R20" s="593"/>
      <c r="S20" s="593"/>
      <c r="T20" s="599">
        <f t="shared" si="1"/>
        <v>0</v>
      </c>
    </row>
    <row r="21" spans="11:20">
      <c r="K21" s="595">
        <f t="shared" si="0"/>
        <v>0</v>
      </c>
      <c r="L21" s="596"/>
      <c r="M21" s="593"/>
      <c r="N21" s="597"/>
      <c r="O21" s="593"/>
      <c r="P21" s="598"/>
      <c r="Q21" s="593"/>
      <c r="R21" s="593"/>
      <c r="S21" s="593"/>
      <c r="T21" s="599">
        <f t="shared" si="1"/>
        <v>0</v>
      </c>
    </row>
    <row r="22" spans="11:20">
      <c r="K22" s="595">
        <f t="shared" si="0"/>
        <v>0</v>
      </c>
      <c r="L22" s="596"/>
      <c r="M22" s="593"/>
      <c r="N22" s="597"/>
      <c r="O22" s="593"/>
      <c r="P22" s="598"/>
      <c r="Q22" s="593"/>
      <c r="R22" s="593"/>
      <c r="S22" s="593"/>
      <c r="T22" s="599">
        <f t="shared" si="1"/>
        <v>0</v>
      </c>
    </row>
    <row r="23" spans="11:20">
      <c r="K23" s="595">
        <f t="shared" si="0"/>
        <v>0</v>
      </c>
      <c r="L23" s="596"/>
      <c r="M23" s="593"/>
      <c r="N23" s="597"/>
      <c r="O23" s="593"/>
      <c r="P23" s="598"/>
      <c r="Q23" s="593"/>
      <c r="R23" s="593"/>
      <c r="S23" s="593"/>
      <c r="T23" s="599">
        <f t="shared" si="1"/>
        <v>0</v>
      </c>
    </row>
    <row r="24" spans="11:20">
      <c r="K24" s="595">
        <f t="shared" si="0"/>
        <v>0</v>
      </c>
      <c r="L24" s="596"/>
      <c r="M24" s="593"/>
      <c r="N24" s="597"/>
      <c r="O24" s="593"/>
      <c r="P24" s="598"/>
      <c r="Q24" s="593"/>
      <c r="R24" s="593"/>
      <c r="S24" s="593"/>
      <c r="T24" s="599">
        <f t="shared" si="1"/>
        <v>0</v>
      </c>
    </row>
    <row r="25" spans="11:20">
      <c r="K25" s="595">
        <f t="shared" si="0"/>
        <v>0</v>
      </c>
      <c r="L25" s="596"/>
      <c r="M25" s="593"/>
      <c r="N25" s="597"/>
      <c r="O25" s="593"/>
      <c r="P25" s="598"/>
      <c r="Q25" s="593"/>
      <c r="R25" s="593"/>
      <c r="S25" s="593"/>
      <c r="T25" s="599">
        <f t="shared" si="1"/>
        <v>0</v>
      </c>
    </row>
    <row r="26" spans="11:20">
      <c r="K26" s="595">
        <f t="shared" si="0"/>
        <v>0</v>
      </c>
      <c r="L26" s="596"/>
      <c r="M26" s="593"/>
      <c r="N26" s="597"/>
      <c r="O26" s="593"/>
      <c r="P26" s="598"/>
      <c r="Q26" s="593"/>
      <c r="R26" s="593"/>
      <c r="S26" s="593"/>
      <c r="T26" s="599">
        <f t="shared" si="1"/>
        <v>0</v>
      </c>
    </row>
    <row r="27" spans="11:20">
      <c r="K27" s="595">
        <f>PRODUCT(F27,H27,J27)</f>
        <v>0</v>
      </c>
      <c r="L27" s="596"/>
      <c r="M27" s="593"/>
      <c r="N27" s="597"/>
      <c r="O27" s="593"/>
      <c r="P27" s="598"/>
      <c r="Q27" s="593"/>
      <c r="R27" s="593"/>
      <c r="S27" s="593"/>
      <c r="T27" s="599">
        <f>Q27*R27*S27</f>
        <v>0</v>
      </c>
    </row>
  </sheetData>
  <mergeCells count="37">
    <mergeCell ref="L5:M5"/>
    <mergeCell ref="I3:K3"/>
    <mergeCell ref="L3:M3"/>
    <mergeCell ref="P5:T5"/>
    <mergeCell ref="D1:M2"/>
    <mergeCell ref="P1:T1"/>
    <mergeCell ref="P2:T2"/>
    <mergeCell ref="P3:T3"/>
    <mergeCell ref="P4:T4"/>
    <mergeCell ref="L4:M4"/>
    <mergeCell ref="A1:C3"/>
    <mergeCell ref="N5:O5"/>
    <mergeCell ref="N1:O1"/>
    <mergeCell ref="N2:O2"/>
    <mergeCell ref="N3:O3"/>
    <mergeCell ref="N4:O4"/>
    <mergeCell ref="A4:B4"/>
    <mergeCell ref="A5:B5"/>
    <mergeCell ref="C4:E4"/>
    <mergeCell ref="C5:E5"/>
    <mergeCell ref="G3:H3"/>
    <mergeCell ref="F4:G4"/>
    <mergeCell ref="F5:I5"/>
    <mergeCell ref="H4:I4"/>
    <mergeCell ref="J4:K4"/>
    <mergeCell ref="J5:K5"/>
    <mergeCell ref="A6:A7"/>
    <mergeCell ref="M6:N6"/>
    <mergeCell ref="E6:E7"/>
    <mergeCell ref="F6:F7"/>
    <mergeCell ref="H6:H7"/>
    <mergeCell ref="G6:G7"/>
    <mergeCell ref="B6:B7"/>
    <mergeCell ref="C6:C7"/>
    <mergeCell ref="D6:D7"/>
    <mergeCell ref="I6:K6"/>
    <mergeCell ref="L6:L7"/>
  </mergeCells>
  <pageMargins left="0.19685039370078741" right="0" top="0" bottom="0.34" header="0" footer="0.14000000000000001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67"/>
  <sheetViews>
    <sheetView workbookViewId="0">
      <selection activeCell="I5" sqref="I5"/>
    </sheetView>
  </sheetViews>
  <sheetFormatPr defaultColWidth="11.42578125" defaultRowHeight="11.25"/>
  <cols>
    <col min="1" max="1" width="18.140625" style="187" customWidth="1"/>
    <col min="2" max="12" width="7.28515625" style="187" customWidth="1"/>
    <col min="13" max="13" width="7.7109375" style="187" customWidth="1"/>
    <col min="14" max="14" width="7.28515625" style="187" customWidth="1"/>
    <col min="15" max="15" width="6.42578125" style="187" customWidth="1"/>
    <col min="16" max="16" width="7.28515625" style="187" customWidth="1"/>
    <col min="17" max="17" width="11.85546875" style="187" customWidth="1"/>
    <col min="18" max="18" width="0.7109375" style="187" customWidth="1"/>
    <col min="19" max="21" width="7.28515625" style="187" customWidth="1"/>
    <col min="22" max="23" width="7.7109375" style="187" customWidth="1"/>
    <col min="24" max="35" width="6.7109375" style="187" customWidth="1"/>
    <col min="36" max="16384" width="11.42578125" style="187"/>
  </cols>
  <sheetData>
    <row r="1" spans="1:19" ht="20.25" customHeight="1">
      <c r="A1" s="912"/>
      <c r="B1" s="913"/>
      <c r="C1" s="919" t="s">
        <v>361</v>
      </c>
      <c r="D1" s="920"/>
      <c r="E1" s="920"/>
      <c r="F1" s="920"/>
      <c r="G1" s="920"/>
      <c r="H1" s="920"/>
      <c r="I1" s="920"/>
      <c r="J1" s="920"/>
      <c r="K1" s="920"/>
      <c r="L1" s="895" t="s">
        <v>369</v>
      </c>
      <c r="M1" s="896"/>
      <c r="N1" s="889"/>
      <c r="O1" s="889"/>
      <c r="P1" s="889"/>
      <c r="Q1" s="890"/>
    </row>
    <row r="2" spans="1:19" ht="20.25" customHeight="1" thickBot="1">
      <c r="A2" s="914"/>
      <c r="B2" s="915"/>
      <c r="C2" s="921"/>
      <c r="D2" s="922"/>
      <c r="E2" s="922"/>
      <c r="F2" s="922"/>
      <c r="G2" s="922"/>
      <c r="H2" s="922"/>
      <c r="I2" s="922"/>
      <c r="J2" s="922"/>
      <c r="K2" s="922"/>
      <c r="L2" s="897" t="s">
        <v>346</v>
      </c>
      <c r="M2" s="898"/>
      <c r="N2" s="891"/>
      <c r="O2" s="891"/>
      <c r="P2" s="891"/>
      <c r="Q2" s="892"/>
    </row>
    <row r="3" spans="1:19" ht="20.25" customHeight="1" thickBot="1">
      <c r="A3" s="914"/>
      <c r="B3" s="916"/>
      <c r="C3" s="605" t="s">
        <v>155</v>
      </c>
      <c r="D3" s="907"/>
      <c r="E3" s="908"/>
      <c r="F3" s="376"/>
      <c r="G3" s="917" t="s">
        <v>164</v>
      </c>
      <c r="H3" s="918"/>
      <c r="I3" s="907"/>
      <c r="J3" s="908"/>
      <c r="K3" s="376"/>
      <c r="L3" s="897" t="s">
        <v>164</v>
      </c>
      <c r="M3" s="898"/>
      <c r="N3" s="891"/>
      <c r="O3" s="891"/>
      <c r="P3" s="891"/>
      <c r="Q3" s="892"/>
    </row>
    <row r="4" spans="1:19" ht="20.25" customHeight="1">
      <c r="A4" s="378" t="s">
        <v>151</v>
      </c>
      <c r="B4" s="902"/>
      <c r="C4" s="902"/>
      <c r="D4" s="902"/>
      <c r="E4" s="910" t="s">
        <v>396</v>
      </c>
      <c r="F4" s="903"/>
      <c r="G4" s="903"/>
      <c r="H4" s="903"/>
      <c r="I4" s="379" t="s">
        <v>166</v>
      </c>
      <c r="J4" s="903"/>
      <c r="K4" s="923"/>
      <c r="L4" s="897" t="s">
        <v>397</v>
      </c>
      <c r="M4" s="898"/>
      <c r="N4" s="891"/>
      <c r="O4" s="891"/>
      <c r="P4" s="891"/>
      <c r="Q4" s="892"/>
    </row>
    <row r="5" spans="1:19" ht="21" customHeight="1" thickBot="1">
      <c r="A5" s="380" t="s">
        <v>376</v>
      </c>
      <c r="B5" s="900"/>
      <c r="C5" s="900"/>
      <c r="D5" s="900"/>
      <c r="E5" s="911"/>
      <c r="F5" s="900"/>
      <c r="G5" s="900"/>
      <c r="H5" s="900"/>
      <c r="I5" s="381" t="s">
        <v>367</v>
      </c>
      <c r="J5" s="900"/>
      <c r="K5" s="901"/>
      <c r="L5" s="905" t="s">
        <v>370</v>
      </c>
      <c r="M5" s="906"/>
      <c r="N5" s="893"/>
      <c r="O5" s="893"/>
      <c r="P5" s="893"/>
      <c r="Q5" s="894"/>
    </row>
    <row r="6" spans="1:19" ht="24.75" customHeight="1" thickBot="1">
      <c r="A6" s="377" t="s">
        <v>388</v>
      </c>
      <c r="B6" s="899" t="s">
        <v>389</v>
      </c>
      <c r="C6" s="899"/>
      <c r="D6" s="899" t="s">
        <v>390</v>
      </c>
      <c r="E6" s="899"/>
      <c r="F6" s="899" t="s">
        <v>391</v>
      </c>
      <c r="G6" s="899"/>
      <c r="H6" s="899" t="s">
        <v>392</v>
      </c>
      <c r="I6" s="899"/>
      <c r="J6" s="899" t="s">
        <v>393</v>
      </c>
      <c r="K6" s="899"/>
      <c r="L6" s="887" t="s">
        <v>394</v>
      </c>
      <c r="M6" s="909"/>
      <c r="N6" s="899" t="s">
        <v>395</v>
      </c>
      <c r="O6" s="887"/>
      <c r="P6" s="887" t="s">
        <v>80</v>
      </c>
      <c r="Q6" s="888"/>
      <c r="R6" s="191"/>
      <c r="S6" s="188"/>
    </row>
    <row r="7" spans="1:19" ht="20.45" customHeight="1">
      <c r="A7" s="189"/>
      <c r="B7" s="904"/>
      <c r="C7" s="904"/>
      <c r="D7" s="904"/>
      <c r="E7" s="904"/>
      <c r="F7" s="904"/>
      <c r="G7" s="904"/>
      <c r="H7" s="904"/>
      <c r="I7" s="904"/>
      <c r="J7" s="904"/>
      <c r="K7" s="904"/>
      <c r="L7" s="904"/>
      <c r="M7" s="904"/>
      <c r="N7" s="885"/>
      <c r="O7" s="886"/>
      <c r="P7" s="885"/>
      <c r="Q7" s="886"/>
      <c r="R7" s="188"/>
      <c r="S7" s="188"/>
    </row>
    <row r="8" spans="1:19" ht="20.45" customHeight="1">
      <c r="A8" s="190"/>
      <c r="B8" s="882"/>
      <c r="C8" s="882"/>
      <c r="D8" s="882"/>
      <c r="E8" s="882"/>
      <c r="F8" s="882"/>
      <c r="G8" s="882"/>
      <c r="H8" s="882"/>
      <c r="I8" s="882"/>
      <c r="J8" s="882"/>
      <c r="K8" s="882"/>
      <c r="L8" s="882"/>
      <c r="M8" s="882"/>
      <c r="N8" s="883"/>
      <c r="O8" s="884"/>
      <c r="P8" s="883"/>
      <c r="Q8" s="884"/>
      <c r="R8" s="188"/>
      <c r="S8" s="188"/>
    </row>
    <row r="9" spans="1:19" ht="20.45" customHeight="1">
      <c r="A9" s="190"/>
      <c r="B9" s="882"/>
      <c r="C9" s="882"/>
      <c r="D9" s="882"/>
      <c r="E9" s="882"/>
      <c r="F9" s="882"/>
      <c r="G9" s="882"/>
      <c r="H9" s="882"/>
      <c r="I9" s="882"/>
      <c r="J9" s="882"/>
      <c r="K9" s="882"/>
      <c r="L9" s="882"/>
      <c r="M9" s="882"/>
      <c r="N9" s="883"/>
      <c r="O9" s="884"/>
      <c r="P9" s="883"/>
      <c r="Q9" s="884"/>
      <c r="R9" s="188"/>
      <c r="S9" s="188"/>
    </row>
    <row r="10" spans="1:19" ht="20.45" customHeight="1">
      <c r="A10" s="190"/>
      <c r="B10" s="882"/>
      <c r="C10" s="882"/>
      <c r="D10" s="882"/>
      <c r="E10" s="882"/>
      <c r="F10" s="882"/>
      <c r="G10" s="882"/>
      <c r="H10" s="882"/>
      <c r="I10" s="882"/>
      <c r="J10" s="882"/>
      <c r="K10" s="882"/>
      <c r="L10" s="882"/>
      <c r="M10" s="882"/>
      <c r="N10" s="883"/>
      <c r="O10" s="884"/>
      <c r="P10" s="883"/>
      <c r="Q10" s="884"/>
    </row>
    <row r="11" spans="1:19" ht="20.45" customHeight="1">
      <c r="A11" s="190"/>
      <c r="B11" s="882"/>
      <c r="C11" s="882"/>
      <c r="D11" s="883"/>
      <c r="E11" s="884"/>
      <c r="F11" s="882"/>
      <c r="G11" s="882"/>
      <c r="H11" s="882"/>
      <c r="I11" s="882"/>
      <c r="J11" s="882"/>
      <c r="K11" s="882"/>
      <c r="L11" s="882"/>
      <c r="M11" s="882"/>
      <c r="N11" s="883"/>
      <c r="O11" s="884"/>
      <c r="P11" s="883"/>
      <c r="Q11" s="884"/>
    </row>
    <row r="12" spans="1:19" ht="20.45" customHeight="1">
      <c r="A12" s="190"/>
      <c r="B12" s="882"/>
      <c r="C12" s="882"/>
      <c r="D12" s="882"/>
      <c r="E12" s="882"/>
      <c r="F12" s="882"/>
      <c r="G12" s="882"/>
      <c r="H12" s="882"/>
      <c r="I12" s="882"/>
      <c r="J12" s="882"/>
      <c r="K12" s="882"/>
      <c r="L12" s="882"/>
      <c r="M12" s="882"/>
      <c r="N12" s="883"/>
      <c r="O12" s="884"/>
      <c r="P12" s="883"/>
      <c r="Q12" s="884"/>
    </row>
    <row r="13" spans="1:19" ht="20.45" customHeight="1">
      <c r="A13" s="190"/>
      <c r="B13" s="882"/>
      <c r="C13" s="882"/>
      <c r="D13" s="882"/>
      <c r="E13" s="882"/>
      <c r="F13" s="882"/>
      <c r="G13" s="882"/>
      <c r="H13" s="882"/>
      <c r="I13" s="882"/>
      <c r="J13" s="882"/>
      <c r="K13" s="882"/>
      <c r="L13" s="882"/>
      <c r="M13" s="882"/>
      <c r="N13" s="883"/>
      <c r="O13" s="884"/>
      <c r="P13" s="883"/>
      <c r="Q13" s="884"/>
    </row>
    <row r="14" spans="1:19" ht="20.45" customHeight="1">
      <c r="A14" s="190"/>
      <c r="B14" s="882"/>
      <c r="C14" s="882"/>
      <c r="D14" s="882"/>
      <c r="E14" s="882"/>
      <c r="F14" s="882"/>
      <c r="G14" s="882"/>
      <c r="H14" s="882"/>
      <c r="I14" s="882"/>
      <c r="J14" s="882"/>
      <c r="K14" s="882"/>
      <c r="L14" s="882"/>
      <c r="M14" s="882"/>
      <c r="N14" s="883"/>
      <c r="O14" s="884"/>
      <c r="P14" s="883"/>
      <c r="Q14" s="884"/>
    </row>
    <row r="15" spans="1:19" ht="20.45" customHeight="1">
      <c r="A15" s="190"/>
      <c r="B15" s="882"/>
      <c r="C15" s="882"/>
      <c r="D15" s="882"/>
      <c r="E15" s="882"/>
      <c r="F15" s="882"/>
      <c r="G15" s="882"/>
      <c r="H15" s="882"/>
      <c r="I15" s="882"/>
      <c r="J15" s="882"/>
      <c r="K15" s="882"/>
      <c r="L15" s="882"/>
      <c r="M15" s="882"/>
      <c r="N15" s="883"/>
      <c r="O15" s="884"/>
      <c r="P15" s="883"/>
      <c r="Q15" s="884"/>
    </row>
    <row r="16" spans="1:19" ht="20.45" customHeight="1">
      <c r="A16" s="190"/>
      <c r="B16" s="882"/>
      <c r="C16" s="882"/>
      <c r="D16" s="882"/>
      <c r="E16" s="882"/>
      <c r="F16" s="882"/>
      <c r="G16" s="882"/>
      <c r="H16" s="882"/>
      <c r="I16" s="882"/>
      <c r="J16" s="882"/>
      <c r="K16" s="882"/>
      <c r="L16" s="882"/>
      <c r="M16" s="882"/>
      <c r="N16" s="883"/>
      <c r="O16" s="884"/>
      <c r="P16" s="883"/>
      <c r="Q16" s="884"/>
    </row>
    <row r="17" spans="1:17" ht="20.45" customHeight="1">
      <c r="A17" s="190"/>
      <c r="B17" s="882"/>
      <c r="C17" s="882"/>
      <c r="D17" s="882"/>
      <c r="E17" s="882"/>
      <c r="F17" s="882"/>
      <c r="G17" s="882"/>
      <c r="H17" s="882"/>
      <c r="I17" s="882"/>
      <c r="J17" s="882"/>
      <c r="K17" s="882"/>
      <c r="L17" s="882"/>
      <c r="M17" s="882"/>
      <c r="N17" s="883"/>
      <c r="O17" s="884"/>
      <c r="P17" s="883"/>
      <c r="Q17" s="884"/>
    </row>
    <row r="18" spans="1:17" ht="20.45" customHeight="1">
      <c r="A18" s="190"/>
      <c r="B18" s="882"/>
      <c r="C18" s="882"/>
      <c r="D18" s="882"/>
      <c r="E18" s="882"/>
      <c r="F18" s="882"/>
      <c r="G18" s="882"/>
      <c r="H18" s="882"/>
      <c r="I18" s="882"/>
      <c r="J18" s="882"/>
      <c r="K18" s="882"/>
      <c r="L18" s="882"/>
      <c r="M18" s="882"/>
      <c r="N18" s="883"/>
      <c r="O18" s="884"/>
      <c r="P18" s="883"/>
      <c r="Q18" s="884"/>
    </row>
    <row r="19" spans="1:17" ht="20.45" customHeight="1">
      <c r="A19" s="190"/>
      <c r="B19" s="882"/>
      <c r="C19" s="882"/>
      <c r="D19" s="882"/>
      <c r="E19" s="882"/>
      <c r="F19" s="882"/>
      <c r="G19" s="882"/>
      <c r="H19" s="882"/>
      <c r="I19" s="882"/>
      <c r="J19" s="882"/>
      <c r="K19" s="882"/>
      <c r="L19" s="882"/>
      <c r="M19" s="882"/>
      <c r="N19" s="883"/>
      <c r="O19" s="884"/>
      <c r="P19" s="883"/>
      <c r="Q19" s="884"/>
    </row>
    <row r="20" spans="1:17" ht="20.45" customHeight="1">
      <c r="A20" s="190"/>
      <c r="B20" s="882"/>
      <c r="C20" s="882"/>
      <c r="D20" s="882"/>
      <c r="E20" s="882"/>
      <c r="F20" s="882"/>
      <c r="G20" s="882"/>
      <c r="H20" s="882"/>
      <c r="I20" s="882"/>
      <c r="J20" s="882"/>
      <c r="K20" s="882"/>
      <c r="L20" s="882"/>
      <c r="M20" s="882"/>
      <c r="N20" s="883"/>
      <c r="O20" s="884"/>
      <c r="P20" s="883"/>
      <c r="Q20" s="884"/>
    </row>
    <row r="21" spans="1:17" ht="20.45" customHeight="1">
      <c r="A21" s="190"/>
      <c r="B21" s="882"/>
      <c r="C21" s="882"/>
      <c r="D21" s="882"/>
      <c r="E21" s="882"/>
      <c r="F21" s="882"/>
      <c r="G21" s="882"/>
      <c r="H21" s="882"/>
      <c r="I21" s="882"/>
      <c r="J21" s="882"/>
      <c r="K21" s="882"/>
      <c r="L21" s="882"/>
      <c r="M21" s="882"/>
      <c r="N21" s="883"/>
      <c r="O21" s="884"/>
      <c r="P21" s="883"/>
      <c r="Q21" s="884"/>
    </row>
    <row r="22" spans="1:17" ht="20.45" customHeight="1">
      <c r="A22" s="190"/>
      <c r="B22" s="882"/>
      <c r="C22" s="882"/>
      <c r="D22" s="882"/>
      <c r="E22" s="882"/>
      <c r="F22" s="882"/>
      <c r="G22" s="882"/>
      <c r="H22" s="882"/>
      <c r="I22" s="882"/>
      <c r="J22" s="882"/>
      <c r="K22" s="882"/>
      <c r="L22" s="882"/>
      <c r="M22" s="882"/>
      <c r="N22" s="883"/>
      <c r="O22" s="884"/>
      <c r="P22" s="883"/>
      <c r="Q22" s="884"/>
    </row>
    <row r="23" spans="1:17" ht="20.45" customHeight="1">
      <c r="A23" s="190"/>
      <c r="B23" s="882"/>
      <c r="C23" s="882"/>
      <c r="D23" s="882"/>
      <c r="E23" s="882"/>
      <c r="F23" s="882"/>
      <c r="G23" s="882"/>
      <c r="H23" s="882"/>
      <c r="I23" s="882"/>
      <c r="J23" s="882"/>
      <c r="K23" s="882"/>
      <c r="L23" s="882"/>
      <c r="M23" s="882"/>
      <c r="N23" s="883"/>
      <c r="O23" s="884"/>
      <c r="P23" s="883"/>
      <c r="Q23" s="884"/>
    </row>
    <row r="24" spans="1:17" ht="20.45" customHeight="1">
      <c r="A24" s="190"/>
      <c r="B24" s="882"/>
      <c r="C24" s="882"/>
      <c r="D24" s="882"/>
      <c r="E24" s="882"/>
      <c r="F24" s="882"/>
      <c r="G24" s="882"/>
      <c r="H24" s="882"/>
      <c r="I24" s="882"/>
      <c r="J24" s="882"/>
      <c r="K24" s="882"/>
      <c r="L24" s="882"/>
      <c r="M24" s="882"/>
      <c r="N24" s="883"/>
      <c r="O24" s="884"/>
      <c r="P24" s="883"/>
      <c r="Q24" s="884"/>
    </row>
    <row r="25" spans="1:17" ht="20.45" customHeight="1">
      <c r="A25" s="190"/>
      <c r="B25" s="882"/>
      <c r="C25" s="882"/>
      <c r="D25" s="882"/>
      <c r="E25" s="882"/>
      <c r="F25" s="882"/>
      <c r="G25" s="882"/>
      <c r="H25" s="882"/>
      <c r="I25" s="882"/>
      <c r="J25" s="882"/>
      <c r="K25" s="882"/>
      <c r="L25" s="882"/>
      <c r="M25" s="882"/>
      <c r="N25" s="883"/>
      <c r="O25" s="884"/>
      <c r="P25" s="883"/>
      <c r="Q25" s="884"/>
    </row>
    <row r="26" spans="1:17" ht="20.45" customHeight="1">
      <c r="A26" s="190"/>
      <c r="B26" s="882"/>
      <c r="C26" s="882"/>
      <c r="D26" s="882"/>
      <c r="E26" s="882"/>
      <c r="F26" s="882"/>
      <c r="G26" s="882"/>
      <c r="H26" s="882"/>
      <c r="I26" s="882"/>
      <c r="J26" s="882"/>
      <c r="K26" s="882"/>
      <c r="L26" s="882"/>
      <c r="M26" s="882"/>
      <c r="N26" s="883"/>
      <c r="O26" s="884"/>
      <c r="P26" s="883"/>
      <c r="Q26" s="884"/>
    </row>
    <row r="27" spans="1:17" ht="19.5" customHeight="1"/>
    <row r="28" spans="1:17" ht="19.5" customHeight="1"/>
    <row r="29" spans="1:17" ht="19.5" customHeight="1"/>
    <row r="30" spans="1:17" ht="19.5" customHeight="1"/>
    <row r="31" spans="1:17" ht="19.5" customHeight="1"/>
    <row r="32" spans="1:17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</sheetData>
  <mergeCells count="190">
    <mergeCell ref="L7:M7"/>
    <mergeCell ref="L5:M5"/>
    <mergeCell ref="I3:J3"/>
    <mergeCell ref="L6:M6"/>
    <mergeCell ref="J6:K6"/>
    <mergeCell ref="J8:K8"/>
    <mergeCell ref="L8:M8"/>
    <mergeCell ref="E4:E5"/>
    <mergeCell ref="B7:C7"/>
    <mergeCell ref="D7:E7"/>
    <mergeCell ref="F7:G7"/>
    <mergeCell ref="H7:I7"/>
    <mergeCell ref="B8:C8"/>
    <mergeCell ref="D8:E8"/>
    <mergeCell ref="F8:G8"/>
    <mergeCell ref="H8:I8"/>
    <mergeCell ref="A1:B3"/>
    <mergeCell ref="B6:C6"/>
    <mergeCell ref="D6:E6"/>
    <mergeCell ref="F6:G6"/>
    <mergeCell ref="G3:H3"/>
    <mergeCell ref="D3:E3"/>
    <mergeCell ref="C1:K2"/>
    <mergeCell ref="J4:K4"/>
    <mergeCell ref="J5:K5"/>
    <mergeCell ref="H6:I6"/>
    <mergeCell ref="B4:D4"/>
    <mergeCell ref="B5:D5"/>
    <mergeCell ref="F4:H4"/>
    <mergeCell ref="F5:H5"/>
    <mergeCell ref="J7:K7"/>
    <mergeCell ref="N24:O24"/>
    <mergeCell ref="P24:Q24"/>
    <mergeCell ref="B9:C9"/>
    <mergeCell ref="D9:E9"/>
    <mergeCell ref="F9:G9"/>
    <mergeCell ref="H9:I9"/>
    <mergeCell ref="J9:K9"/>
    <mergeCell ref="L9:M9"/>
    <mergeCell ref="N22:O22"/>
    <mergeCell ref="P22:Q22"/>
    <mergeCell ref="N23:O23"/>
    <mergeCell ref="P23:Q23"/>
    <mergeCell ref="P19:Q19"/>
    <mergeCell ref="N20:O20"/>
    <mergeCell ref="P20:Q20"/>
    <mergeCell ref="N21:O21"/>
    <mergeCell ref="P21:Q21"/>
    <mergeCell ref="P16:Q16"/>
    <mergeCell ref="N17:O17"/>
    <mergeCell ref="P17:Q17"/>
    <mergeCell ref="N18:O18"/>
    <mergeCell ref="P18:Q18"/>
    <mergeCell ref="P13:Q13"/>
    <mergeCell ref="N14:O14"/>
    <mergeCell ref="P14:Q14"/>
    <mergeCell ref="N15:O15"/>
    <mergeCell ref="P15:Q15"/>
    <mergeCell ref="P10:Q10"/>
    <mergeCell ref="N11:O11"/>
    <mergeCell ref="P11:Q11"/>
    <mergeCell ref="N12:O12"/>
    <mergeCell ref="P12:Q12"/>
    <mergeCell ref="P7:Q7"/>
    <mergeCell ref="P8:Q8"/>
    <mergeCell ref="N9:O9"/>
    <mergeCell ref="P9:Q9"/>
    <mergeCell ref="P6:Q6"/>
    <mergeCell ref="N1:Q1"/>
    <mergeCell ref="N2:Q2"/>
    <mergeCell ref="N3:Q3"/>
    <mergeCell ref="N4:Q4"/>
    <mergeCell ref="N5:Q5"/>
    <mergeCell ref="L1:M1"/>
    <mergeCell ref="L2:M2"/>
    <mergeCell ref="N6:O6"/>
    <mergeCell ref="L3:M3"/>
    <mergeCell ref="L4:M4"/>
    <mergeCell ref="N25:O25"/>
    <mergeCell ref="N7:O7"/>
    <mergeCell ref="N8:O8"/>
    <mergeCell ref="N10:O10"/>
    <mergeCell ref="N13:O13"/>
    <mergeCell ref="N16:O16"/>
    <mergeCell ref="N19:O19"/>
    <mergeCell ref="P25:Q25"/>
    <mergeCell ref="B26:C26"/>
    <mergeCell ref="D26:E26"/>
    <mergeCell ref="F26:G26"/>
    <mergeCell ref="H26:I26"/>
    <mergeCell ref="J26:K26"/>
    <mergeCell ref="L26:M26"/>
    <mergeCell ref="N26:O26"/>
    <mergeCell ref="P26:Q26"/>
    <mergeCell ref="J25:K25"/>
    <mergeCell ref="L25:M25"/>
    <mergeCell ref="B24:C24"/>
    <mergeCell ref="D24:E24"/>
    <mergeCell ref="B25:C25"/>
    <mergeCell ref="D25:E25"/>
    <mergeCell ref="F25:G25"/>
    <mergeCell ref="H25:I25"/>
    <mergeCell ref="F24:G24"/>
    <mergeCell ref="H24:I24"/>
    <mergeCell ref="J24:K24"/>
    <mergeCell ref="J22:K22"/>
    <mergeCell ref="L22:M22"/>
    <mergeCell ref="J23:K23"/>
    <mergeCell ref="L23:M23"/>
    <mergeCell ref="L24:M24"/>
    <mergeCell ref="B23:C23"/>
    <mergeCell ref="D23:E23"/>
    <mergeCell ref="F23:G23"/>
    <mergeCell ref="H23:I23"/>
    <mergeCell ref="B22:C22"/>
    <mergeCell ref="D22:E22"/>
    <mergeCell ref="F22:G22"/>
    <mergeCell ref="H22:I22"/>
    <mergeCell ref="J21:K21"/>
    <mergeCell ref="L21:M21"/>
    <mergeCell ref="B20:C20"/>
    <mergeCell ref="D20:E20"/>
    <mergeCell ref="B21:C21"/>
    <mergeCell ref="D21:E21"/>
    <mergeCell ref="F21:G21"/>
    <mergeCell ref="H21:I21"/>
    <mergeCell ref="F20:G20"/>
    <mergeCell ref="H20:I20"/>
    <mergeCell ref="J18:K18"/>
    <mergeCell ref="L18:M18"/>
    <mergeCell ref="J19:K19"/>
    <mergeCell ref="L19:M19"/>
    <mergeCell ref="J20:K20"/>
    <mergeCell ref="L20:M20"/>
    <mergeCell ref="B19:C19"/>
    <mergeCell ref="D19:E19"/>
    <mergeCell ref="F19:G19"/>
    <mergeCell ref="H19:I19"/>
    <mergeCell ref="B18:C18"/>
    <mergeCell ref="D18:E18"/>
    <mergeCell ref="F18:G18"/>
    <mergeCell ref="H18:I18"/>
    <mergeCell ref="J17:K17"/>
    <mergeCell ref="L17:M17"/>
    <mergeCell ref="B16:C16"/>
    <mergeCell ref="D16:E16"/>
    <mergeCell ref="B17:C17"/>
    <mergeCell ref="D17:E17"/>
    <mergeCell ref="F17:G17"/>
    <mergeCell ref="H17:I17"/>
    <mergeCell ref="F16:G16"/>
    <mergeCell ref="H16:I16"/>
    <mergeCell ref="J14:K14"/>
    <mergeCell ref="L14:M14"/>
    <mergeCell ref="J15:K15"/>
    <mergeCell ref="L15:M15"/>
    <mergeCell ref="J16:K16"/>
    <mergeCell ref="L16:M16"/>
    <mergeCell ref="B15:C15"/>
    <mergeCell ref="D15:E15"/>
    <mergeCell ref="F15:G15"/>
    <mergeCell ref="H15:I15"/>
    <mergeCell ref="B14:C14"/>
    <mergeCell ref="D14:E14"/>
    <mergeCell ref="F14:G14"/>
    <mergeCell ref="H14:I14"/>
    <mergeCell ref="J13:K13"/>
    <mergeCell ref="L13:M13"/>
    <mergeCell ref="B12:C12"/>
    <mergeCell ref="D12:E12"/>
    <mergeCell ref="B13:C13"/>
    <mergeCell ref="D13:E13"/>
    <mergeCell ref="F13:G13"/>
    <mergeCell ref="H13:I13"/>
    <mergeCell ref="F12:G12"/>
    <mergeCell ref="H12:I12"/>
    <mergeCell ref="J10:K10"/>
    <mergeCell ref="L10:M10"/>
    <mergeCell ref="J11:K11"/>
    <mergeCell ref="L11:M11"/>
    <mergeCell ref="J12:K12"/>
    <mergeCell ref="L12:M12"/>
    <mergeCell ref="B11:C11"/>
    <mergeCell ref="D11:E11"/>
    <mergeCell ref="F11:G11"/>
    <mergeCell ref="H11:I11"/>
    <mergeCell ref="B10:C10"/>
    <mergeCell ref="D10:E10"/>
    <mergeCell ref="F10:G10"/>
    <mergeCell ref="H10:I10"/>
  </mergeCells>
  <pageMargins left="0.23622047244094491" right="0" top="0.39370078740157483" bottom="0.19685039370078741" header="0" footer="0.19685039370078741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109"/>
  <sheetViews>
    <sheetView workbookViewId="0">
      <selection activeCell="C12" sqref="C12:G12"/>
    </sheetView>
  </sheetViews>
  <sheetFormatPr defaultColWidth="11.42578125" defaultRowHeight="12.75"/>
  <cols>
    <col min="1" max="1" width="1.140625" customWidth="1"/>
    <col min="2" max="2" width="10.5703125" customWidth="1"/>
    <col min="3" max="11" width="7.5703125" customWidth="1"/>
    <col min="12" max="12" width="8" customWidth="1"/>
    <col min="13" max="13" width="8.28515625" customWidth="1"/>
    <col min="14" max="14" width="3" customWidth="1"/>
    <col min="15" max="15" width="1.28515625" customWidth="1"/>
    <col min="16" max="16" width="1" customWidth="1"/>
    <col min="17" max="17" width="3.7109375" customWidth="1"/>
    <col min="18" max="27" width="8.7109375" customWidth="1"/>
  </cols>
  <sheetData>
    <row r="1" spans="1:14" ht="3" customHeight="1"/>
    <row r="2" spans="1:14" ht="19.5">
      <c r="E2" s="528"/>
      <c r="F2" s="527" t="s">
        <v>362</v>
      </c>
      <c r="G2" s="528"/>
      <c r="H2" s="528"/>
      <c r="I2" s="528"/>
      <c r="J2" s="528"/>
      <c r="K2" s="528"/>
      <c r="L2" s="528"/>
      <c r="M2" s="528"/>
    </row>
    <row r="3" spans="1:14" ht="3.75" customHeight="1"/>
    <row r="4" spans="1:14" ht="2.25" customHeight="1" thickBot="1">
      <c r="A4" s="1"/>
    </row>
    <row r="5" spans="1:14" ht="45.75" customHeight="1">
      <c r="A5" s="1"/>
      <c r="B5" s="938" t="s">
        <v>216</v>
      </c>
      <c r="C5" s="939"/>
      <c r="D5" s="929"/>
      <c r="E5" s="930"/>
      <c r="F5" s="930"/>
      <c r="G5" s="931"/>
      <c r="H5" s="529" t="s">
        <v>396</v>
      </c>
      <c r="I5" s="929"/>
      <c r="J5" s="930"/>
      <c r="K5" s="930"/>
      <c r="L5" s="930"/>
      <c r="M5" s="930"/>
      <c r="N5" s="932"/>
    </row>
    <row r="6" spans="1:14" ht="21.95" customHeight="1" thickBot="1">
      <c r="A6" s="1"/>
      <c r="B6" s="382" t="s">
        <v>155</v>
      </c>
      <c r="C6" s="933"/>
      <c r="D6" s="934"/>
      <c r="E6" s="383" t="s">
        <v>5</v>
      </c>
      <c r="F6" s="935"/>
      <c r="G6" s="936"/>
      <c r="H6" s="553" t="s">
        <v>403</v>
      </c>
      <c r="I6" s="554"/>
      <c r="J6" s="935"/>
      <c r="K6" s="936"/>
      <c r="L6" s="383" t="s">
        <v>404</v>
      </c>
      <c r="M6" s="933"/>
      <c r="N6" s="937"/>
    </row>
    <row r="7" spans="1:14" ht="9" customHeight="1" thickBot="1">
      <c r="A7" s="11"/>
      <c r="B7" s="363"/>
      <c r="C7" s="363"/>
      <c r="D7" s="363"/>
      <c r="E7" s="363"/>
      <c r="F7" s="364"/>
      <c r="G7" s="363"/>
      <c r="H7" s="363"/>
      <c r="I7" s="364"/>
      <c r="J7" s="364"/>
      <c r="K7" s="363"/>
      <c r="L7" s="363"/>
      <c r="M7" s="363"/>
      <c r="N7" s="363"/>
    </row>
    <row r="8" spans="1:14" ht="18" customHeight="1" thickBot="1">
      <c r="A8" s="1"/>
      <c r="B8" s="947" t="s">
        <v>171</v>
      </c>
      <c r="C8" s="948"/>
      <c r="D8" s="948"/>
      <c r="E8" s="948"/>
      <c r="F8" s="948"/>
      <c r="G8" s="949"/>
      <c r="H8" s="950" t="s">
        <v>409</v>
      </c>
      <c r="I8" s="948"/>
      <c r="J8" s="948"/>
      <c r="K8" s="948"/>
      <c r="L8" s="948"/>
      <c r="M8" s="948"/>
      <c r="N8" s="951"/>
    </row>
    <row r="9" spans="1:14" ht="21.95" customHeight="1">
      <c r="A9" s="1"/>
      <c r="B9" s="384" t="s">
        <v>405</v>
      </c>
      <c r="C9" s="974"/>
      <c r="D9" s="975"/>
      <c r="E9" s="975"/>
      <c r="F9" s="975"/>
      <c r="G9" s="976"/>
      <c r="H9" s="365" t="s">
        <v>405</v>
      </c>
      <c r="I9" s="366"/>
      <c r="J9" s="965"/>
      <c r="K9" s="966"/>
      <c r="L9" s="966"/>
      <c r="M9" s="966"/>
      <c r="N9" s="967"/>
    </row>
    <row r="10" spans="1:14" ht="21.95" customHeight="1">
      <c r="A10" s="1"/>
      <c r="B10" s="385" t="s">
        <v>406</v>
      </c>
      <c r="C10" s="924"/>
      <c r="D10" s="758"/>
      <c r="E10" s="758"/>
      <c r="F10" s="758"/>
      <c r="G10" s="925"/>
      <c r="H10" s="940" t="s">
        <v>406</v>
      </c>
      <c r="I10" s="941"/>
      <c r="J10" s="968"/>
      <c r="K10" s="969"/>
      <c r="L10" s="969"/>
      <c r="M10" s="969"/>
      <c r="N10" s="970"/>
    </row>
    <row r="11" spans="1:14" ht="21.95" customHeight="1">
      <c r="A11" s="1"/>
      <c r="B11" s="606" t="s">
        <v>407</v>
      </c>
      <c r="C11" s="924"/>
      <c r="D11" s="758"/>
      <c r="E11" s="758"/>
      <c r="F11" s="758"/>
      <c r="G11" s="925"/>
      <c r="H11" s="940" t="s">
        <v>410</v>
      </c>
      <c r="I11" s="941"/>
      <c r="J11" s="942"/>
      <c r="K11" s="942"/>
      <c r="L11" s="942"/>
      <c r="M11" s="942"/>
      <c r="N11" s="943"/>
    </row>
    <row r="12" spans="1:14" ht="21.95" customHeight="1" thickBot="1">
      <c r="A12" s="1"/>
      <c r="B12" s="386" t="s">
        <v>408</v>
      </c>
      <c r="C12" s="926" t="s">
        <v>31</v>
      </c>
      <c r="D12" s="927"/>
      <c r="E12" s="927"/>
      <c r="F12" s="927"/>
      <c r="G12" s="928"/>
      <c r="H12" s="387" t="s">
        <v>411</v>
      </c>
      <c r="I12" s="971"/>
      <c r="J12" s="972"/>
      <c r="K12" s="972"/>
      <c r="L12" s="972"/>
      <c r="M12" s="972"/>
      <c r="N12" s="973"/>
    </row>
    <row r="13" spans="1:14" ht="3" customHeight="1">
      <c r="A13" s="1"/>
      <c r="B13" s="367"/>
      <c r="C13" s="368"/>
      <c r="D13" s="368"/>
      <c r="E13" s="368"/>
      <c r="F13" s="368"/>
      <c r="G13" s="368"/>
      <c r="H13" s="368"/>
      <c r="I13" s="368"/>
      <c r="J13" s="368"/>
      <c r="K13" s="368"/>
      <c r="L13" s="368"/>
      <c r="M13" s="368"/>
      <c r="N13" s="369"/>
    </row>
    <row r="14" spans="1:14" ht="18.75" customHeight="1" thickBot="1">
      <c r="A14" s="1"/>
      <c r="B14" s="370" t="s">
        <v>412</v>
      </c>
      <c r="C14" s="962"/>
      <c r="D14" s="963"/>
      <c r="E14" s="963"/>
      <c r="F14" s="963"/>
      <c r="G14" s="963"/>
      <c r="H14" s="963"/>
      <c r="I14" s="963"/>
      <c r="J14" s="963"/>
      <c r="K14" s="963"/>
      <c r="L14" s="963"/>
      <c r="M14" s="963"/>
      <c r="N14" s="964"/>
    </row>
    <row r="15" spans="1:14" ht="27" customHeight="1">
      <c r="A15" s="1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 ht="12.75" customHeight="1">
      <c r="A16" s="1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ht="12.75" customHeight="1">
      <c r="A17" s="1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ht="12.75" customHeight="1">
      <c r="A18" s="1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ht="12.75" customHeight="1">
      <c r="A19" s="1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ht="12.75" customHeight="1">
      <c r="A20" s="1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>
      <c r="A21" s="1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>
      <c r="A22" s="1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>
      <c r="A23" s="1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>
      <c r="A24" s="1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>
      <c r="A25" s="1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>
      <c r="A26" s="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4" ht="7.5" customHeight="1">
      <c r="A27" s="1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4" ht="5.25" customHeight="1" thickBot="1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4" ht="18" customHeight="1" thickBot="1">
      <c r="A29" s="1"/>
      <c r="B29" s="398" t="s">
        <v>172</v>
      </c>
      <c r="C29" s="390"/>
      <c r="D29" s="391"/>
      <c r="E29" s="391"/>
      <c r="F29" s="391"/>
      <c r="G29" s="391"/>
      <c r="H29" s="391"/>
      <c r="I29" s="391"/>
      <c r="J29" s="391"/>
      <c r="K29" s="391"/>
      <c r="L29" s="392"/>
      <c r="M29" s="389"/>
      <c r="N29" s="6"/>
    </row>
    <row r="30" spans="1:14" ht="18" customHeight="1">
      <c r="A30" s="1"/>
      <c r="B30" s="116"/>
      <c r="C30" s="393"/>
      <c r="D30" s="388"/>
      <c r="E30" s="388"/>
      <c r="F30" s="388"/>
      <c r="G30" s="388"/>
      <c r="H30" s="388"/>
      <c r="I30" s="388"/>
      <c r="J30" s="388"/>
      <c r="K30" s="388"/>
      <c r="L30" s="394"/>
      <c r="M30" s="389"/>
      <c r="N30" s="6"/>
    </row>
    <row r="31" spans="1:14" ht="18" customHeight="1">
      <c r="A31" s="1"/>
      <c r="B31" s="116"/>
      <c r="C31" s="393"/>
      <c r="D31" s="388"/>
      <c r="E31" s="388"/>
      <c r="F31" s="388"/>
      <c r="G31" s="388"/>
      <c r="H31" s="388"/>
      <c r="I31" s="388"/>
      <c r="J31" s="388"/>
      <c r="K31" s="388"/>
      <c r="L31" s="394"/>
      <c r="M31" s="389"/>
      <c r="N31" s="6"/>
    </row>
    <row r="32" spans="1:14" ht="18" customHeight="1">
      <c r="A32" s="1"/>
      <c r="B32" s="116"/>
      <c r="C32" s="393"/>
      <c r="D32" s="388"/>
      <c r="E32" s="388"/>
      <c r="F32" s="388"/>
      <c r="G32" s="388"/>
      <c r="H32" s="388"/>
      <c r="I32" s="388"/>
      <c r="J32" s="388"/>
      <c r="K32" s="388"/>
      <c r="L32" s="394"/>
      <c r="M32" s="389"/>
      <c r="N32" s="6"/>
    </row>
    <row r="33" spans="1:14" ht="18" customHeight="1" thickBot="1">
      <c r="A33" s="1"/>
      <c r="B33" s="116"/>
      <c r="C33" s="395"/>
      <c r="D33" s="396"/>
      <c r="E33" s="396"/>
      <c r="F33" s="396"/>
      <c r="G33" s="396"/>
      <c r="H33" s="396"/>
      <c r="I33" s="396"/>
      <c r="J33" s="396"/>
      <c r="K33" s="396"/>
      <c r="L33" s="397"/>
      <c r="M33" s="389"/>
      <c r="N33" s="6"/>
    </row>
    <row r="34" spans="1:14" ht="4.5" customHeight="1">
      <c r="A34" s="11"/>
      <c r="B34" s="33"/>
      <c r="C34" s="977"/>
      <c r="D34" s="977"/>
      <c r="E34" s="33"/>
      <c r="F34" s="33"/>
      <c r="G34" s="33"/>
      <c r="H34" s="33"/>
      <c r="I34" s="33"/>
      <c r="J34" s="977"/>
      <c r="K34" s="977"/>
      <c r="L34" s="977"/>
      <c r="M34" s="977"/>
      <c r="N34" s="33"/>
    </row>
    <row r="35" spans="1:14" ht="4.5" customHeight="1" thickBot="1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1:14" ht="4.5" customHeight="1" thickBot="1">
      <c r="A36" s="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4"/>
    </row>
    <row r="37" spans="1:14" ht="16.5" customHeight="1" thickBot="1">
      <c r="A37" s="1"/>
      <c r="B37" s="960" t="s">
        <v>251</v>
      </c>
      <c r="C37" s="961"/>
      <c r="D37" s="399" t="s">
        <v>414</v>
      </c>
      <c r="E37" s="400"/>
      <c r="F37" s="111"/>
      <c r="G37" s="8" t="s">
        <v>1</v>
      </c>
      <c r="H37" s="121">
        <v>50</v>
      </c>
      <c r="I37" s="608"/>
      <c r="J37" s="613" t="s">
        <v>408</v>
      </c>
      <c r="K37" s="614"/>
      <c r="L37" s="615" t="s">
        <v>413</v>
      </c>
      <c r="M37" s="400"/>
      <c r="N37" s="115"/>
    </row>
    <row r="38" spans="1:14" ht="20.25" customHeight="1" thickBot="1">
      <c r="A38" s="1"/>
      <c r="B38" s="15"/>
      <c r="C38" s="4"/>
      <c r="D38" s="4"/>
      <c r="E38" s="4"/>
      <c r="F38" s="4"/>
      <c r="G38" s="4"/>
      <c r="H38" s="27"/>
      <c r="I38" s="609"/>
      <c r="J38" s="4"/>
      <c r="K38" s="955" t="s">
        <v>0</v>
      </c>
      <c r="L38" s="109" t="s">
        <v>28</v>
      </c>
      <c r="M38" s="953" t="s">
        <v>33</v>
      </c>
      <c r="N38" s="30"/>
    </row>
    <row r="39" spans="1:14" ht="16.5" thickBot="1">
      <c r="A39" s="1"/>
      <c r="B39" s="17" t="s">
        <v>34</v>
      </c>
      <c r="C39" s="122" t="s">
        <v>36</v>
      </c>
      <c r="D39" s="114" t="s">
        <v>4</v>
      </c>
      <c r="E39" s="123" t="e">
        <f>ABS(H41-H39)</f>
        <v>#DIV/0!</v>
      </c>
      <c r="F39" s="112"/>
      <c r="G39" s="401" t="s">
        <v>2</v>
      </c>
      <c r="H39" s="402"/>
      <c r="I39" s="610"/>
      <c r="J39" s="4"/>
      <c r="K39" s="956"/>
      <c r="L39" s="110" t="s">
        <v>29</v>
      </c>
      <c r="M39" s="954"/>
      <c r="N39" s="16"/>
    </row>
    <row r="40" spans="1:14" ht="20.25" customHeight="1">
      <c r="A40" s="1"/>
      <c r="B40" s="17"/>
      <c r="C40" s="4"/>
      <c r="D40" s="4"/>
      <c r="E40" s="4"/>
      <c r="F40" s="4"/>
      <c r="G40" s="4"/>
      <c r="H40" s="4"/>
      <c r="I40" s="609"/>
      <c r="J40" s="4"/>
      <c r="K40" s="84" t="s">
        <v>0</v>
      </c>
      <c r="L40" s="952" t="e">
        <f>M37/E37*100</f>
        <v>#DIV/0!</v>
      </c>
      <c r="M40" s="952"/>
      <c r="N40" s="107" t="s">
        <v>20</v>
      </c>
    </row>
    <row r="41" spans="1:14" ht="17.25" thickBot="1">
      <c r="A41" s="1"/>
      <c r="B41" s="17" t="s">
        <v>35</v>
      </c>
      <c r="C41" s="124" t="e">
        <f>STDEVA(C29:M33)</f>
        <v>#DIV/0!</v>
      </c>
      <c r="D41" s="113"/>
      <c r="E41" s="113"/>
      <c r="F41" s="4"/>
      <c r="G41" s="8" t="s">
        <v>3</v>
      </c>
      <c r="H41" s="134" t="e">
        <f>AVERAGE(C29:M33)</f>
        <v>#DIV/0!</v>
      </c>
      <c r="I41" s="610"/>
      <c r="J41" s="4"/>
      <c r="K41" s="607"/>
      <c r="L41" s="6"/>
      <c r="M41" s="6"/>
      <c r="N41" s="24"/>
    </row>
    <row r="42" spans="1:14" ht="15">
      <c r="A42" s="1"/>
      <c r="B42" s="17"/>
      <c r="C42" s="100"/>
      <c r="D42" s="100"/>
      <c r="E42" s="100"/>
      <c r="F42" s="4"/>
      <c r="G42" s="8"/>
      <c r="H42" s="33"/>
      <c r="I42" s="611"/>
      <c r="J42" s="4"/>
      <c r="K42" s="6"/>
      <c r="L42" s="101" t="s">
        <v>252</v>
      </c>
      <c r="M42" s="102"/>
      <c r="N42" s="104"/>
    </row>
    <row r="43" spans="1:14" ht="15.75" thickBot="1">
      <c r="A43" s="1"/>
      <c r="B43" s="31"/>
      <c r="C43" s="19"/>
      <c r="D43" s="19"/>
      <c r="E43" s="19"/>
      <c r="F43" s="19"/>
      <c r="G43" s="32"/>
      <c r="H43" s="25"/>
      <c r="I43" s="612"/>
      <c r="J43" s="19"/>
      <c r="K43" s="25"/>
      <c r="L43" s="105" t="s">
        <v>173</v>
      </c>
      <c r="M43" s="106"/>
      <c r="N43" s="103"/>
    </row>
    <row r="44" spans="1:14" ht="4.5" customHeight="1">
      <c r="A44" s="1"/>
      <c r="B44" s="12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4"/>
    </row>
    <row r="45" spans="1:14" ht="16.5" customHeight="1">
      <c r="A45" s="1"/>
      <c r="B45" s="957" t="s">
        <v>39</v>
      </c>
      <c r="C45" s="35" t="s">
        <v>30</v>
      </c>
      <c r="D45" s="955" t="s">
        <v>0</v>
      </c>
      <c r="E45" s="978" t="e">
        <f>(0.2*E37)/(6*C41)</f>
        <v>#DIV/0!</v>
      </c>
      <c r="G45" s="108"/>
      <c r="H45" s="4"/>
      <c r="I45" s="959" t="s">
        <v>38</v>
      </c>
      <c r="J45" s="5" t="s">
        <v>37</v>
      </c>
      <c r="K45" s="7" t="s">
        <v>36</v>
      </c>
      <c r="L45" s="955" t="s">
        <v>0</v>
      </c>
      <c r="M45" s="978" t="e">
        <f>(0.1*E37-E39)/(3*C41)</f>
        <v>#DIV/0!</v>
      </c>
      <c r="N45" s="16"/>
    </row>
    <row r="46" spans="1:14" ht="17.25">
      <c r="A46" s="1"/>
      <c r="B46" s="957"/>
      <c r="C46" s="36" t="s">
        <v>6</v>
      </c>
      <c r="D46" s="980"/>
      <c r="E46" s="979"/>
      <c r="F46" s="4"/>
      <c r="G46" s="4"/>
      <c r="H46" s="4"/>
      <c r="I46" s="959"/>
      <c r="J46" s="958" t="s">
        <v>7</v>
      </c>
      <c r="K46" s="958"/>
      <c r="L46" s="980"/>
      <c r="M46" s="979"/>
      <c r="N46" s="16"/>
    </row>
    <row r="47" spans="1:14" ht="10.5" customHeight="1" thickBot="1">
      <c r="A47" s="1"/>
      <c r="B47" s="15"/>
      <c r="C47" s="4"/>
      <c r="D47" s="4"/>
      <c r="E47" s="4"/>
      <c r="F47" s="4"/>
      <c r="G47" s="4"/>
      <c r="H47" s="4"/>
      <c r="I47" s="4"/>
      <c r="J47" s="4"/>
      <c r="K47" s="9"/>
      <c r="L47" s="6"/>
      <c r="M47" s="4"/>
      <c r="N47" s="16"/>
    </row>
    <row r="48" spans="1:14" ht="18.75" customHeight="1" thickBot="1">
      <c r="A48" s="1"/>
      <c r="B48" s="15"/>
      <c r="D48" s="944" t="s">
        <v>253</v>
      </c>
      <c r="E48" s="945"/>
      <c r="F48" s="945"/>
      <c r="G48" s="945"/>
      <c r="H48" s="945"/>
      <c r="I48" s="945"/>
      <c r="J48" s="946"/>
      <c r="K48" s="9"/>
      <c r="L48" s="6"/>
      <c r="M48" s="4"/>
      <c r="N48" s="16"/>
    </row>
    <row r="49" spans="1:20" ht="3.75" customHeight="1">
      <c r="A49" s="1"/>
      <c r="B49" s="15"/>
      <c r="H49" s="4"/>
      <c r="I49" s="4"/>
      <c r="J49" s="4"/>
      <c r="K49" s="4"/>
      <c r="L49" s="4"/>
      <c r="M49" s="4"/>
      <c r="N49" s="16"/>
    </row>
    <row r="50" spans="1:20" ht="3.75" customHeight="1" thickBot="1">
      <c r="A50" s="1"/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20"/>
    </row>
    <row r="51" spans="1:20" ht="3.75" customHeight="1">
      <c r="A51" s="1"/>
      <c r="B51" s="254"/>
      <c r="C51" s="255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4"/>
    </row>
    <row r="52" spans="1:20" ht="13.5" customHeight="1">
      <c r="A52" s="1"/>
      <c r="B52" s="256" t="s">
        <v>174</v>
      </c>
      <c r="C52" s="257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52"/>
    </row>
    <row r="53" spans="1:20" ht="12" customHeight="1">
      <c r="A53" s="1"/>
      <c r="B53" s="97" t="s">
        <v>175</v>
      </c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52"/>
    </row>
    <row r="54" spans="1:20" ht="12" customHeight="1">
      <c r="A54" s="1"/>
      <c r="B54" s="97" t="s">
        <v>176</v>
      </c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52"/>
    </row>
    <row r="55" spans="1:20" ht="3.75" customHeight="1" thickBot="1">
      <c r="A55" s="1"/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20"/>
    </row>
    <row r="56" spans="1:20">
      <c r="A56" s="1"/>
    </row>
    <row r="57" spans="1:20" ht="13.5" customHeight="1">
      <c r="A57" s="1"/>
    </row>
    <row r="58" spans="1:20" ht="7.5" customHeight="1">
      <c r="A58" s="1"/>
    </row>
    <row r="61" spans="1:20">
      <c r="Q61" s="2"/>
      <c r="R61" s="2"/>
      <c r="S61" s="2"/>
      <c r="T61" s="2"/>
    </row>
    <row r="62" spans="1:20">
      <c r="Q62" s="2"/>
      <c r="R62" s="2"/>
      <c r="S62" s="2"/>
      <c r="T62" s="2"/>
    </row>
    <row r="63" spans="1:20">
      <c r="Q63" s="2"/>
      <c r="R63" s="2"/>
      <c r="S63" s="2"/>
      <c r="T63" s="2"/>
    </row>
    <row r="64" spans="1:20">
      <c r="Q64" s="2"/>
      <c r="R64" s="2"/>
      <c r="S64" s="2"/>
      <c r="T64" s="2"/>
    </row>
    <row r="65" spans="17:20">
      <c r="Q65" s="2"/>
      <c r="R65" s="2"/>
      <c r="S65" s="2"/>
      <c r="T65" s="2"/>
    </row>
    <row r="66" spans="17:20">
      <c r="Q66" s="2"/>
      <c r="R66" s="2"/>
      <c r="S66" s="2"/>
      <c r="T66" s="2"/>
    </row>
    <row r="67" spans="17:20">
      <c r="Q67" s="2"/>
      <c r="R67" s="2"/>
      <c r="S67" s="2"/>
      <c r="T67" s="2"/>
    </row>
    <row r="68" spans="17:20">
      <c r="Q68" s="2"/>
      <c r="R68" s="2"/>
      <c r="S68" s="2"/>
      <c r="T68" s="2"/>
    </row>
    <row r="69" spans="17:20">
      <c r="Q69" s="2"/>
      <c r="R69" s="2"/>
      <c r="S69" s="2"/>
      <c r="T69" s="2"/>
    </row>
    <row r="70" spans="17:20">
      <c r="Q70" s="2"/>
      <c r="R70" s="2"/>
      <c r="S70" s="2"/>
      <c r="T70" s="2"/>
    </row>
    <row r="71" spans="17:20">
      <c r="Q71" s="2"/>
      <c r="R71" s="2"/>
      <c r="S71" s="2"/>
      <c r="T71" s="2"/>
    </row>
    <row r="72" spans="17:20">
      <c r="Q72" s="2"/>
      <c r="R72" s="2"/>
      <c r="S72" s="2"/>
      <c r="T72" s="2"/>
    </row>
    <row r="73" spans="17:20">
      <c r="Q73" s="2"/>
      <c r="R73" s="2"/>
      <c r="S73" s="2"/>
      <c r="T73" s="2"/>
    </row>
    <row r="74" spans="17:20">
      <c r="Q74" s="2"/>
      <c r="R74" s="2"/>
      <c r="S74" s="2"/>
      <c r="T74" s="2"/>
    </row>
    <row r="75" spans="17:20">
      <c r="Q75" s="2"/>
      <c r="R75" s="2"/>
      <c r="S75" s="2"/>
      <c r="T75" s="2"/>
    </row>
    <row r="76" spans="17:20">
      <c r="Q76" s="2"/>
      <c r="R76" s="2"/>
      <c r="S76" s="2"/>
      <c r="T76" s="2"/>
    </row>
    <row r="77" spans="17:20">
      <c r="Q77" s="2"/>
      <c r="R77" s="2"/>
      <c r="S77" s="2"/>
      <c r="T77" s="2"/>
    </row>
    <row r="78" spans="17:20">
      <c r="Q78" s="2"/>
      <c r="R78" s="2"/>
      <c r="S78" s="2"/>
      <c r="T78" s="2"/>
    </row>
    <row r="79" spans="17:20">
      <c r="Q79" s="2"/>
      <c r="R79" s="2"/>
      <c r="S79" s="2"/>
      <c r="T79" s="2"/>
    </row>
    <row r="80" spans="17:20">
      <c r="Q80" s="2"/>
      <c r="R80" s="2"/>
      <c r="S80" s="2"/>
      <c r="T80" s="2"/>
    </row>
    <row r="81" spans="17:20">
      <c r="Q81" s="2"/>
      <c r="R81" s="2"/>
      <c r="S81" s="2"/>
      <c r="T81" s="2"/>
    </row>
    <row r="82" spans="17:20">
      <c r="Q82" s="2"/>
      <c r="R82" s="2"/>
      <c r="S82" s="2"/>
      <c r="T82" s="2"/>
    </row>
    <row r="83" spans="17:20">
      <c r="Q83" s="2"/>
      <c r="R83" s="2"/>
      <c r="S83" s="2"/>
      <c r="T83" s="2"/>
    </row>
    <row r="84" spans="17:20">
      <c r="Q84" s="2"/>
      <c r="R84" s="2"/>
      <c r="S84" s="2"/>
      <c r="T84" s="2"/>
    </row>
    <row r="85" spans="17:20">
      <c r="Q85" s="2"/>
      <c r="R85" s="2"/>
      <c r="S85" s="2"/>
      <c r="T85" s="2"/>
    </row>
    <row r="86" spans="17:20">
      <c r="Q86" s="2"/>
      <c r="R86" s="2"/>
      <c r="S86" s="2"/>
      <c r="T86" s="2"/>
    </row>
    <row r="87" spans="17:20">
      <c r="Q87" s="2"/>
      <c r="R87" s="2"/>
      <c r="S87" s="2"/>
      <c r="T87" s="2"/>
    </row>
    <row r="88" spans="17:20">
      <c r="Q88" s="2"/>
      <c r="R88" s="2"/>
      <c r="S88" s="2"/>
      <c r="T88" s="2"/>
    </row>
    <row r="89" spans="17:20">
      <c r="Q89" s="2"/>
      <c r="R89" s="2"/>
      <c r="S89" s="2"/>
      <c r="T89" s="2"/>
    </row>
    <row r="90" spans="17:20">
      <c r="Q90" s="2"/>
      <c r="R90" s="2"/>
      <c r="S90" s="2"/>
      <c r="T90" s="2"/>
    </row>
    <row r="91" spans="17:20">
      <c r="Q91" s="2"/>
      <c r="R91" s="2"/>
      <c r="S91" s="2"/>
      <c r="T91" s="2"/>
    </row>
    <row r="92" spans="17:20">
      <c r="Q92" s="2"/>
      <c r="R92" s="2"/>
      <c r="S92" s="2"/>
      <c r="T92" s="2"/>
    </row>
    <row r="93" spans="17:20">
      <c r="Q93" s="2"/>
      <c r="R93" s="2"/>
      <c r="S93" s="2"/>
      <c r="T93" s="2"/>
    </row>
    <row r="94" spans="17:20">
      <c r="Q94" s="2"/>
      <c r="R94" s="2"/>
      <c r="S94" s="2"/>
      <c r="T94" s="2"/>
    </row>
    <row r="95" spans="17:20">
      <c r="Q95" s="2"/>
      <c r="R95" s="2"/>
      <c r="S95" s="2"/>
      <c r="T95" s="2"/>
    </row>
    <row r="96" spans="17:20">
      <c r="Q96" s="2"/>
      <c r="R96" s="2"/>
      <c r="S96" s="2"/>
      <c r="T96" s="2"/>
    </row>
    <row r="97" spans="17:20">
      <c r="Q97" s="2"/>
      <c r="R97" s="2"/>
      <c r="S97" s="2"/>
      <c r="T97" s="2"/>
    </row>
    <row r="98" spans="17:20">
      <c r="Q98" s="2"/>
      <c r="R98" s="2"/>
      <c r="S98" s="2"/>
      <c r="T98" s="2"/>
    </row>
    <row r="99" spans="17:20">
      <c r="Q99" s="2"/>
      <c r="R99" s="2"/>
      <c r="S99" s="2"/>
      <c r="T99" s="2"/>
    </row>
    <row r="100" spans="17:20">
      <c r="Q100" s="2"/>
      <c r="R100" s="2"/>
      <c r="S100" s="2"/>
      <c r="T100" s="2"/>
    </row>
    <row r="101" spans="17:20">
      <c r="Q101" s="2"/>
      <c r="R101" s="2"/>
      <c r="S101" s="2"/>
      <c r="T101" s="2"/>
    </row>
    <row r="102" spans="17:20">
      <c r="Q102" s="2"/>
      <c r="R102" s="2"/>
      <c r="S102" s="2"/>
      <c r="T102" s="2"/>
    </row>
    <row r="103" spans="17:20">
      <c r="Q103" s="2"/>
      <c r="R103" s="2"/>
      <c r="S103" s="2"/>
      <c r="T103" s="2"/>
    </row>
    <row r="104" spans="17:20">
      <c r="Q104" s="2"/>
      <c r="R104" s="2"/>
      <c r="S104" s="2"/>
      <c r="T104" s="2"/>
    </row>
    <row r="105" spans="17:20">
      <c r="Q105" s="2"/>
      <c r="R105" s="2"/>
      <c r="S105" s="2"/>
      <c r="T105" s="2"/>
    </row>
    <row r="106" spans="17:20">
      <c r="Q106" s="2"/>
      <c r="R106" s="2"/>
      <c r="S106" s="2"/>
      <c r="T106" s="2"/>
    </row>
    <row r="107" spans="17:20">
      <c r="Q107" s="2"/>
      <c r="R107" s="2"/>
      <c r="S107" s="2"/>
      <c r="T107" s="2"/>
    </row>
    <row r="108" spans="17:20">
      <c r="Q108" s="2"/>
      <c r="R108" s="2"/>
      <c r="S108" s="2"/>
      <c r="T108" s="2"/>
    </row>
    <row r="109" spans="17:20">
      <c r="Q109" s="2"/>
      <c r="R109" s="2"/>
      <c r="S109" s="2"/>
      <c r="T109" s="2"/>
    </row>
  </sheetData>
  <mergeCells count="35">
    <mergeCell ref="C34:D34"/>
    <mergeCell ref="J34:K34"/>
    <mergeCell ref="E45:E46"/>
    <mergeCell ref="M45:M46"/>
    <mergeCell ref="L45:L46"/>
    <mergeCell ref="D45:D46"/>
    <mergeCell ref="L34:M34"/>
    <mergeCell ref="D48:J48"/>
    <mergeCell ref="B8:G8"/>
    <mergeCell ref="H8:N8"/>
    <mergeCell ref="L40:M40"/>
    <mergeCell ref="M38:M39"/>
    <mergeCell ref="K38:K39"/>
    <mergeCell ref="B45:B46"/>
    <mergeCell ref="J46:K46"/>
    <mergeCell ref="I45:I46"/>
    <mergeCell ref="B37:C37"/>
    <mergeCell ref="C14:N14"/>
    <mergeCell ref="J9:N9"/>
    <mergeCell ref="J10:N10"/>
    <mergeCell ref="I12:N12"/>
    <mergeCell ref="C9:G9"/>
    <mergeCell ref="C10:G10"/>
    <mergeCell ref="C11:G11"/>
    <mergeCell ref="C12:G12"/>
    <mergeCell ref="D5:G5"/>
    <mergeCell ref="I5:N5"/>
    <mergeCell ref="C6:D6"/>
    <mergeCell ref="F6:G6"/>
    <mergeCell ref="J6:K6"/>
    <mergeCell ref="M6:N6"/>
    <mergeCell ref="B5:C5"/>
    <mergeCell ref="H11:I11"/>
    <mergeCell ref="H10:I10"/>
    <mergeCell ref="J11:N11"/>
  </mergeCells>
  <pageMargins left="0" right="0" top="0" bottom="0" header="0" footer="0"/>
  <pageSetup paperSize="9" orientation="portrait" horizontalDpi="4294967292" r:id="rId1"/>
  <headerFooter alignWithMargins="0">
    <oddFooter>&amp;C&amp;"Arial,Fett Kursiv"Formblatt 3.5a&amp;R&amp;"Arial,Fett Kursiv"Revision: b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84"/>
  <sheetViews>
    <sheetView zoomScaleNormal="100" workbookViewId="0">
      <selection activeCell="AB53" sqref="AB53"/>
    </sheetView>
  </sheetViews>
  <sheetFormatPr defaultColWidth="11.42578125" defaultRowHeight="12.75"/>
  <cols>
    <col min="1" max="1" width="6" customWidth="1"/>
    <col min="2" max="5" width="4.85546875" customWidth="1"/>
    <col min="6" max="6" width="4.7109375" customWidth="1"/>
    <col min="7" max="19" width="4.85546875" customWidth="1"/>
    <col min="20" max="20" width="1.140625" customWidth="1"/>
    <col min="21" max="21" width="0.85546875" customWidth="1"/>
    <col min="22" max="23" width="4.85546875" customWidth="1"/>
    <col min="24" max="24" width="6.5703125" customWidth="1"/>
  </cols>
  <sheetData>
    <row r="1" spans="1:20" ht="5.25" customHeight="1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</row>
    <row r="2" spans="1:20" ht="16.5" customHeight="1">
      <c r="A2" s="37"/>
      <c r="B2" s="37"/>
      <c r="C2" s="37"/>
      <c r="D2" s="37"/>
      <c r="E2" s="981" t="s">
        <v>363</v>
      </c>
      <c r="F2" s="982"/>
      <c r="G2" s="982"/>
      <c r="H2" s="982"/>
      <c r="I2" s="982"/>
      <c r="J2" s="982"/>
      <c r="K2" s="982"/>
      <c r="L2" s="982"/>
      <c r="M2" s="982"/>
      <c r="N2" s="982"/>
      <c r="O2" s="982"/>
      <c r="P2" s="126" t="s">
        <v>177</v>
      </c>
      <c r="Q2" s="37"/>
      <c r="R2" s="37"/>
      <c r="S2" s="37"/>
      <c r="T2" s="37"/>
    </row>
    <row r="3" spans="1:20" ht="9" customHeight="1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</row>
    <row r="4" spans="1:20" ht="1.5" customHeight="1" thickBot="1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40"/>
      <c r="O4" s="37"/>
      <c r="P4" s="37"/>
      <c r="Q4" s="37"/>
      <c r="R4" s="37"/>
      <c r="S4" s="37"/>
      <c r="T4" s="37"/>
    </row>
    <row r="5" spans="1:20" ht="37.5" customHeight="1">
      <c r="A5" s="840" t="s">
        <v>216</v>
      </c>
      <c r="B5" s="841"/>
      <c r="C5" s="993"/>
      <c r="D5" s="993"/>
      <c r="E5" s="993"/>
      <c r="F5" s="993"/>
      <c r="G5" s="993"/>
      <c r="H5" s="993"/>
      <c r="I5" s="994"/>
      <c r="J5" s="1012" t="s">
        <v>396</v>
      </c>
      <c r="K5" s="1013"/>
      <c r="L5" s="1014"/>
      <c r="M5" s="1014"/>
      <c r="N5" s="1014"/>
      <c r="O5" s="1014"/>
      <c r="P5" s="1014"/>
      <c r="Q5" s="1014"/>
      <c r="R5" s="1014"/>
      <c r="S5" s="1015"/>
      <c r="T5" s="37"/>
    </row>
    <row r="6" spans="1:20" ht="18" customHeight="1" thickBot="1">
      <c r="A6" s="616" t="s">
        <v>155</v>
      </c>
      <c r="B6" s="995"/>
      <c r="C6" s="995"/>
      <c r="D6" s="996"/>
      <c r="E6" s="997" t="s">
        <v>5</v>
      </c>
      <c r="F6" s="998"/>
      <c r="G6" s="999"/>
      <c r="H6" s="999"/>
      <c r="I6" s="1000"/>
      <c r="J6" s="1016" t="s">
        <v>403</v>
      </c>
      <c r="K6" s="1017"/>
      <c r="L6" s="998"/>
      <c r="M6" s="998"/>
      <c r="N6" s="998"/>
      <c r="O6" s="1018"/>
      <c r="P6" s="997" t="s">
        <v>404</v>
      </c>
      <c r="Q6" s="998"/>
      <c r="R6" s="999"/>
      <c r="S6" s="1019"/>
      <c r="T6" s="37"/>
    </row>
    <row r="7" spans="1:20" ht="2.25" customHeight="1">
      <c r="A7" s="182"/>
      <c r="B7" s="182"/>
      <c r="C7" s="182"/>
      <c r="D7" s="182"/>
      <c r="E7" s="182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37"/>
    </row>
    <row r="8" spans="1:20" ht="8.25" customHeight="1" thickBot="1">
      <c r="A8" s="182"/>
      <c r="B8" s="182"/>
      <c r="C8" s="182"/>
      <c r="D8" s="182"/>
      <c r="E8" s="182"/>
      <c r="F8" s="182"/>
      <c r="G8" s="182"/>
      <c r="H8" s="182"/>
      <c r="I8" s="182"/>
      <c r="J8" s="182"/>
      <c r="K8" s="182"/>
      <c r="L8" s="182"/>
      <c r="M8" s="182"/>
      <c r="N8" s="182"/>
      <c r="O8" s="182"/>
      <c r="P8" s="182"/>
      <c r="Q8" s="182"/>
      <c r="R8" s="182"/>
      <c r="S8" s="182"/>
      <c r="T8" s="37"/>
    </row>
    <row r="9" spans="1:20" ht="15" customHeight="1">
      <c r="A9" s="1079" t="s">
        <v>415</v>
      </c>
      <c r="B9" s="1080"/>
      <c r="C9" s="1081"/>
      <c r="D9" s="1081"/>
      <c r="E9" s="1081"/>
      <c r="F9" s="1082"/>
      <c r="G9" s="1083" t="s">
        <v>416</v>
      </c>
      <c r="H9" s="1080"/>
      <c r="I9" s="1080"/>
      <c r="J9" s="1080"/>
      <c r="K9" s="1080"/>
      <c r="L9" s="1084"/>
      <c r="M9" s="1083" t="s">
        <v>417</v>
      </c>
      <c r="N9" s="1080"/>
      <c r="O9" s="1080"/>
      <c r="P9" s="1081"/>
      <c r="Q9" s="1081"/>
      <c r="R9" s="1081"/>
      <c r="S9" s="1094"/>
      <c r="T9" s="37"/>
    </row>
    <row r="10" spans="1:20" ht="20.100000000000001" customHeight="1">
      <c r="A10" s="1107" t="s">
        <v>405</v>
      </c>
      <c r="B10" s="1108"/>
      <c r="C10" s="1101"/>
      <c r="D10" s="1101"/>
      <c r="E10" s="1101"/>
      <c r="F10" s="1101"/>
      <c r="G10" s="638" t="s">
        <v>440</v>
      </c>
      <c r="H10" s="1030" t="e">
        <f>'Test equipment capability P.I'!E45</f>
        <v>#DIV/0!</v>
      </c>
      <c r="I10" s="1031"/>
      <c r="J10" s="637" t="s">
        <v>439</v>
      </c>
      <c r="K10" s="1005" t="e">
        <f>'Test equipment capability P.I'!M45</f>
        <v>#DIV/0!</v>
      </c>
      <c r="L10" s="1006"/>
      <c r="M10" s="991" t="s">
        <v>405</v>
      </c>
      <c r="N10" s="992"/>
      <c r="O10" s="992"/>
      <c r="P10" s="985"/>
      <c r="Q10" s="985"/>
      <c r="R10" s="985"/>
      <c r="S10" s="986"/>
      <c r="T10" s="37"/>
    </row>
    <row r="11" spans="1:20" ht="20.100000000000001" customHeight="1">
      <c r="A11" s="1109" t="s">
        <v>406</v>
      </c>
      <c r="B11" s="1110"/>
      <c r="C11" s="1111"/>
      <c r="D11" s="1111"/>
      <c r="E11" s="1111"/>
      <c r="F11" s="1111"/>
      <c r="G11" s="1007" t="s">
        <v>441</v>
      </c>
      <c r="H11" s="1008"/>
      <c r="I11" s="1008"/>
      <c r="J11" s="1008"/>
      <c r="K11" s="1008"/>
      <c r="L11" s="1009"/>
      <c r="M11" s="991" t="s">
        <v>346</v>
      </c>
      <c r="N11" s="992"/>
      <c r="O11" s="992"/>
      <c r="P11" s="1020"/>
      <c r="Q11" s="1020"/>
      <c r="R11" s="1020"/>
      <c r="S11" s="1021"/>
      <c r="T11" s="37"/>
    </row>
    <row r="12" spans="1:20" ht="20.100000000000001" customHeight="1" thickBot="1">
      <c r="A12" s="1104" t="s">
        <v>407</v>
      </c>
      <c r="B12" s="1105"/>
      <c r="C12" s="1011"/>
      <c r="D12" s="1011"/>
      <c r="E12" s="1011"/>
      <c r="F12" s="1011"/>
      <c r="G12" s="1032" t="s">
        <v>442</v>
      </c>
      <c r="H12" s="1033"/>
      <c r="I12" s="1036" t="s">
        <v>443</v>
      </c>
      <c r="J12" s="1036"/>
      <c r="K12" s="1010" t="s">
        <v>444</v>
      </c>
      <c r="L12" s="1011"/>
      <c r="M12" s="1001" t="s">
        <v>418</v>
      </c>
      <c r="N12" s="1002"/>
      <c r="O12" s="1002"/>
      <c r="P12" s="987"/>
      <c r="Q12" s="987"/>
      <c r="R12" s="987"/>
      <c r="S12" s="988"/>
      <c r="T12" s="37"/>
    </row>
    <row r="13" spans="1:20" ht="20.100000000000001" customHeight="1" thickBot="1">
      <c r="A13" s="1103" t="s">
        <v>408</v>
      </c>
      <c r="B13" s="1004"/>
      <c r="C13" s="1034"/>
      <c r="D13" s="1102"/>
      <c r="E13" s="1102"/>
      <c r="F13" s="1035"/>
      <c r="G13" s="1034"/>
      <c r="H13" s="1035"/>
      <c r="I13" s="1034"/>
      <c r="J13" s="1035"/>
      <c r="K13" s="1034"/>
      <c r="L13" s="1035"/>
      <c r="M13" s="1003"/>
      <c r="N13" s="1004"/>
      <c r="O13" s="1004"/>
      <c r="P13" s="989"/>
      <c r="Q13" s="989"/>
      <c r="R13" s="989"/>
      <c r="S13" s="990"/>
      <c r="T13" s="37"/>
    </row>
    <row r="14" spans="1:20" ht="19.5" customHeight="1" thickBot="1">
      <c r="A14" s="617" t="s">
        <v>412</v>
      </c>
      <c r="B14" s="403"/>
      <c r="C14" s="983"/>
      <c r="D14" s="983"/>
      <c r="E14" s="983"/>
      <c r="F14" s="983"/>
      <c r="G14" s="983"/>
      <c r="H14" s="983"/>
      <c r="I14" s="983"/>
      <c r="J14" s="983"/>
      <c r="K14" s="983"/>
      <c r="L14" s="983"/>
      <c r="M14" s="983"/>
      <c r="N14" s="983"/>
      <c r="O14" s="983"/>
      <c r="P14" s="983"/>
      <c r="Q14" s="983"/>
      <c r="R14" s="983"/>
      <c r="S14" s="984"/>
      <c r="T14" s="37"/>
    </row>
    <row r="15" spans="1:20" ht="5.25" customHeight="1" thickBot="1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</row>
    <row r="16" spans="1:20" ht="12.75" customHeight="1" thickBot="1">
      <c r="A16" s="1116" t="s">
        <v>178</v>
      </c>
      <c r="B16" s="1095" t="s">
        <v>254</v>
      </c>
      <c r="C16" s="1096"/>
      <c r="D16" s="1096"/>
      <c r="E16" s="1096"/>
      <c r="F16" s="1096"/>
      <c r="G16" s="1097"/>
      <c r="H16" s="1098" t="s">
        <v>255</v>
      </c>
      <c r="I16" s="1099"/>
      <c r="J16" s="1099"/>
      <c r="K16" s="1099"/>
      <c r="L16" s="1099"/>
      <c r="M16" s="1100"/>
      <c r="N16" s="1098" t="s">
        <v>256</v>
      </c>
      <c r="O16" s="1099"/>
      <c r="P16" s="1099"/>
      <c r="Q16" s="1099"/>
      <c r="R16" s="1099"/>
      <c r="S16" s="1100"/>
      <c r="T16" s="37"/>
    </row>
    <row r="17" spans="1:25" ht="15" customHeight="1" thickBot="1">
      <c r="A17" s="1117"/>
      <c r="B17" s="1085">
        <v>1</v>
      </c>
      <c r="C17" s="1086"/>
      <c r="D17" s="1087">
        <v>2</v>
      </c>
      <c r="E17" s="1087"/>
      <c r="F17" s="1088" t="s">
        <v>11</v>
      </c>
      <c r="G17" s="1089"/>
      <c r="H17" s="1086">
        <v>1</v>
      </c>
      <c r="I17" s="1090"/>
      <c r="J17" s="1091">
        <v>2</v>
      </c>
      <c r="K17" s="1090"/>
      <c r="L17" s="1092" t="s">
        <v>11</v>
      </c>
      <c r="M17" s="1093"/>
      <c r="N17" s="1085">
        <v>1</v>
      </c>
      <c r="O17" s="1090"/>
      <c r="P17" s="1091">
        <v>2</v>
      </c>
      <c r="Q17" s="1090"/>
      <c r="R17" s="1092" t="s">
        <v>11</v>
      </c>
      <c r="S17" s="1093"/>
      <c r="T17" s="37"/>
    </row>
    <row r="18" spans="1:25" ht="15" customHeight="1">
      <c r="A18" s="404">
        <v>1</v>
      </c>
      <c r="B18" s="1043"/>
      <c r="C18" s="1044"/>
      <c r="D18" s="1041"/>
      <c r="E18" s="1042"/>
      <c r="F18" s="1040">
        <f>ABS(B18-D18)</f>
        <v>0</v>
      </c>
      <c r="G18" s="1040"/>
      <c r="H18" s="1043"/>
      <c r="I18" s="1044"/>
      <c r="J18" s="1041"/>
      <c r="K18" s="1042"/>
      <c r="L18" s="1040">
        <f>ABS(H18-J18)</f>
        <v>0</v>
      </c>
      <c r="M18" s="1040"/>
      <c r="N18" s="1043"/>
      <c r="O18" s="1044"/>
      <c r="P18" s="1041"/>
      <c r="Q18" s="1042"/>
      <c r="R18" s="1038">
        <f>ABS(N18-P18)</f>
        <v>0</v>
      </c>
      <c r="S18" s="1039"/>
      <c r="T18" s="37"/>
    </row>
    <row r="19" spans="1:25" ht="15" customHeight="1">
      <c r="A19" s="404">
        <v>2</v>
      </c>
      <c r="B19" s="1024"/>
      <c r="C19" s="1025"/>
      <c r="D19" s="1026"/>
      <c r="E19" s="1027"/>
      <c r="F19" s="1023">
        <f t="shared" ref="F19:F27" si="0">ABS(B19-D19)</f>
        <v>0</v>
      </c>
      <c r="G19" s="1023"/>
      <c r="H19" s="1024"/>
      <c r="I19" s="1025"/>
      <c r="J19" s="1026"/>
      <c r="K19" s="1027"/>
      <c r="L19" s="1023">
        <f t="shared" ref="L19:L27" si="1">ABS(H19-J19)</f>
        <v>0</v>
      </c>
      <c r="M19" s="1023"/>
      <c r="N19" s="1024"/>
      <c r="O19" s="1025"/>
      <c r="P19" s="1026"/>
      <c r="Q19" s="1027"/>
      <c r="R19" s="1028">
        <f t="shared" ref="R19:R27" si="2">ABS(N19-P19)</f>
        <v>0</v>
      </c>
      <c r="S19" s="1029"/>
      <c r="T19" s="37"/>
    </row>
    <row r="20" spans="1:25" ht="15" customHeight="1">
      <c r="A20" s="404">
        <v>3</v>
      </c>
      <c r="B20" s="1024"/>
      <c r="C20" s="1025"/>
      <c r="D20" s="1026"/>
      <c r="E20" s="1027"/>
      <c r="F20" s="1023">
        <f t="shared" si="0"/>
        <v>0</v>
      </c>
      <c r="G20" s="1023"/>
      <c r="H20" s="1024"/>
      <c r="I20" s="1025"/>
      <c r="J20" s="1026"/>
      <c r="K20" s="1027"/>
      <c r="L20" s="1023">
        <f t="shared" si="1"/>
        <v>0</v>
      </c>
      <c r="M20" s="1023"/>
      <c r="N20" s="1024"/>
      <c r="O20" s="1025"/>
      <c r="P20" s="1026"/>
      <c r="Q20" s="1027"/>
      <c r="R20" s="1028">
        <f t="shared" si="2"/>
        <v>0</v>
      </c>
      <c r="S20" s="1029"/>
      <c r="T20" s="37"/>
    </row>
    <row r="21" spans="1:25" ht="15" customHeight="1">
      <c r="A21" s="404">
        <v>4</v>
      </c>
      <c r="B21" s="1024"/>
      <c r="C21" s="1025"/>
      <c r="D21" s="1026"/>
      <c r="E21" s="1027"/>
      <c r="F21" s="1023">
        <f t="shared" si="0"/>
        <v>0</v>
      </c>
      <c r="G21" s="1023"/>
      <c r="H21" s="1024"/>
      <c r="I21" s="1025"/>
      <c r="J21" s="1026"/>
      <c r="K21" s="1027"/>
      <c r="L21" s="1023">
        <f t="shared" si="1"/>
        <v>0</v>
      </c>
      <c r="M21" s="1023"/>
      <c r="N21" s="1024"/>
      <c r="O21" s="1025"/>
      <c r="P21" s="1026"/>
      <c r="Q21" s="1027"/>
      <c r="R21" s="1028">
        <f t="shared" si="2"/>
        <v>0</v>
      </c>
      <c r="S21" s="1029"/>
      <c r="T21" s="37"/>
    </row>
    <row r="22" spans="1:25" ht="15" customHeight="1">
      <c r="A22" s="404">
        <v>5</v>
      </c>
      <c r="B22" s="1024"/>
      <c r="C22" s="1025"/>
      <c r="D22" s="1026"/>
      <c r="E22" s="1027"/>
      <c r="F22" s="1023">
        <f t="shared" si="0"/>
        <v>0</v>
      </c>
      <c r="G22" s="1023"/>
      <c r="H22" s="1024"/>
      <c r="I22" s="1025"/>
      <c r="J22" s="1026"/>
      <c r="K22" s="1027"/>
      <c r="L22" s="1023">
        <f t="shared" si="1"/>
        <v>0</v>
      </c>
      <c r="M22" s="1023"/>
      <c r="N22" s="1024"/>
      <c r="O22" s="1025"/>
      <c r="P22" s="1026"/>
      <c r="Q22" s="1027"/>
      <c r="R22" s="1028">
        <f t="shared" si="2"/>
        <v>0</v>
      </c>
      <c r="S22" s="1029"/>
      <c r="T22" s="37"/>
    </row>
    <row r="23" spans="1:25" ht="15" customHeight="1">
      <c r="A23" s="404">
        <v>6</v>
      </c>
      <c r="B23" s="1024"/>
      <c r="C23" s="1025"/>
      <c r="D23" s="1026"/>
      <c r="E23" s="1027"/>
      <c r="F23" s="1023">
        <f t="shared" si="0"/>
        <v>0</v>
      </c>
      <c r="G23" s="1023"/>
      <c r="H23" s="1024"/>
      <c r="I23" s="1025"/>
      <c r="J23" s="1026"/>
      <c r="K23" s="1027"/>
      <c r="L23" s="1023">
        <f t="shared" si="1"/>
        <v>0</v>
      </c>
      <c r="M23" s="1023"/>
      <c r="N23" s="1024"/>
      <c r="O23" s="1025"/>
      <c r="P23" s="1026"/>
      <c r="Q23" s="1027"/>
      <c r="R23" s="1028">
        <f t="shared" si="2"/>
        <v>0</v>
      </c>
      <c r="S23" s="1029"/>
      <c r="T23" s="37"/>
    </row>
    <row r="24" spans="1:25" ht="15" customHeight="1">
      <c r="A24" s="404">
        <v>7</v>
      </c>
      <c r="B24" s="1024"/>
      <c r="C24" s="1025"/>
      <c r="D24" s="1026"/>
      <c r="E24" s="1027"/>
      <c r="F24" s="1023">
        <f t="shared" si="0"/>
        <v>0</v>
      </c>
      <c r="G24" s="1023"/>
      <c r="H24" s="1024"/>
      <c r="I24" s="1025"/>
      <c r="J24" s="1026"/>
      <c r="K24" s="1027"/>
      <c r="L24" s="1023">
        <f t="shared" si="1"/>
        <v>0</v>
      </c>
      <c r="M24" s="1023"/>
      <c r="N24" s="1024"/>
      <c r="O24" s="1025"/>
      <c r="P24" s="1026"/>
      <c r="Q24" s="1027"/>
      <c r="R24" s="1028">
        <f t="shared" si="2"/>
        <v>0</v>
      </c>
      <c r="S24" s="1029"/>
      <c r="T24" s="37"/>
    </row>
    <row r="25" spans="1:25" ht="15" customHeight="1">
      <c r="A25" s="404">
        <v>8</v>
      </c>
      <c r="B25" s="1024"/>
      <c r="C25" s="1025"/>
      <c r="D25" s="1026"/>
      <c r="E25" s="1027"/>
      <c r="F25" s="1023">
        <f t="shared" si="0"/>
        <v>0</v>
      </c>
      <c r="G25" s="1023"/>
      <c r="H25" s="1024"/>
      <c r="I25" s="1025"/>
      <c r="J25" s="1026"/>
      <c r="K25" s="1027"/>
      <c r="L25" s="1023">
        <f t="shared" si="1"/>
        <v>0</v>
      </c>
      <c r="M25" s="1023"/>
      <c r="N25" s="1024"/>
      <c r="O25" s="1025"/>
      <c r="P25" s="1026"/>
      <c r="Q25" s="1027"/>
      <c r="R25" s="1028">
        <f t="shared" si="2"/>
        <v>0</v>
      </c>
      <c r="S25" s="1029"/>
      <c r="T25" s="37"/>
    </row>
    <row r="26" spans="1:25" ht="15" customHeight="1">
      <c r="A26" s="404">
        <v>9</v>
      </c>
      <c r="B26" s="1024"/>
      <c r="C26" s="1025"/>
      <c r="D26" s="1026"/>
      <c r="E26" s="1027"/>
      <c r="F26" s="1023">
        <f t="shared" si="0"/>
        <v>0</v>
      </c>
      <c r="G26" s="1023"/>
      <c r="H26" s="1024"/>
      <c r="I26" s="1025"/>
      <c r="J26" s="1026"/>
      <c r="K26" s="1027"/>
      <c r="L26" s="1023">
        <f t="shared" si="1"/>
        <v>0</v>
      </c>
      <c r="M26" s="1023"/>
      <c r="N26" s="1024"/>
      <c r="O26" s="1025"/>
      <c r="P26" s="1026"/>
      <c r="Q26" s="1027"/>
      <c r="R26" s="1028">
        <f t="shared" si="2"/>
        <v>0</v>
      </c>
      <c r="S26" s="1029"/>
      <c r="T26" s="37"/>
    </row>
    <row r="27" spans="1:25" ht="15" customHeight="1" thickBot="1">
      <c r="A27" s="405">
        <v>10</v>
      </c>
      <c r="B27" s="1071"/>
      <c r="C27" s="1072"/>
      <c r="D27" s="1073"/>
      <c r="E27" s="1074"/>
      <c r="F27" s="1075">
        <f t="shared" si="0"/>
        <v>0</v>
      </c>
      <c r="G27" s="1075"/>
      <c r="H27" s="1071"/>
      <c r="I27" s="1072"/>
      <c r="J27" s="1073"/>
      <c r="K27" s="1074"/>
      <c r="L27" s="1075">
        <f t="shared" si="1"/>
        <v>0</v>
      </c>
      <c r="M27" s="1075"/>
      <c r="N27" s="1071"/>
      <c r="O27" s="1072"/>
      <c r="P27" s="1073"/>
      <c r="Q27" s="1074"/>
      <c r="R27" s="1076">
        <f t="shared" si="2"/>
        <v>0</v>
      </c>
      <c r="S27" s="1077"/>
      <c r="T27" s="37"/>
    </row>
    <row r="28" spans="1:25" ht="3.75" customHeight="1">
      <c r="A28" s="49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52"/>
      <c r="T28" s="37"/>
    </row>
    <row r="29" spans="1:25" ht="15.75">
      <c r="A29" s="49"/>
      <c r="B29" s="40"/>
      <c r="C29" s="50" t="s">
        <v>12</v>
      </c>
      <c r="D29" s="50" t="s">
        <v>0</v>
      </c>
      <c r="E29" s="1022">
        <f>AVERAGE(F18:G27)</f>
        <v>0</v>
      </c>
      <c r="F29" s="1022"/>
      <c r="G29" s="40"/>
      <c r="H29" s="40"/>
      <c r="I29" s="51" t="s">
        <v>14</v>
      </c>
      <c r="J29" s="50" t="s">
        <v>0</v>
      </c>
      <c r="K29" s="1022">
        <f>AVERAGE(L18:M27)</f>
        <v>0</v>
      </c>
      <c r="L29" s="1022"/>
      <c r="M29" s="40"/>
      <c r="N29" s="40"/>
      <c r="O29" s="50" t="s">
        <v>16</v>
      </c>
      <c r="P29" s="50" t="s">
        <v>0</v>
      </c>
      <c r="Q29" s="1022">
        <f>AVERAGE(R18:S27)</f>
        <v>0</v>
      </c>
      <c r="R29" s="1022"/>
      <c r="S29" s="52"/>
      <c r="T29" s="37"/>
      <c r="X29" s="633"/>
    </row>
    <row r="30" spans="1:25" ht="3.75" customHeight="1">
      <c r="A30" s="49"/>
      <c r="B30" s="40"/>
      <c r="C30" s="50"/>
      <c r="D30" s="50"/>
      <c r="E30" s="53"/>
      <c r="F30" s="53"/>
      <c r="G30" s="40"/>
      <c r="H30" s="40"/>
      <c r="I30" s="50"/>
      <c r="J30" s="50"/>
      <c r="K30" s="53"/>
      <c r="L30" s="53"/>
      <c r="M30" s="40"/>
      <c r="N30" s="40"/>
      <c r="O30" s="50"/>
      <c r="P30" s="50"/>
      <c r="Q30" s="53"/>
      <c r="R30" s="53"/>
      <c r="S30" s="52"/>
      <c r="T30" s="37"/>
    </row>
    <row r="31" spans="1:25" ht="15.75">
      <c r="A31" s="49"/>
      <c r="B31" s="40"/>
      <c r="C31" s="50" t="s">
        <v>13</v>
      </c>
      <c r="D31" s="50" t="s">
        <v>0</v>
      </c>
      <c r="E31" s="1022">
        <f>SUM(B18:E27)/20</f>
        <v>0</v>
      </c>
      <c r="F31" s="1022"/>
      <c r="G31" s="40"/>
      <c r="H31" s="40"/>
      <c r="I31" s="50" t="s">
        <v>15</v>
      </c>
      <c r="J31" s="50" t="s">
        <v>0</v>
      </c>
      <c r="K31" s="1022">
        <f>SUM(H18:K27)/20</f>
        <v>0</v>
      </c>
      <c r="L31" s="1022"/>
      <c r="M31" s="40"/>
      <c r="N31" s="40"/>
      <c r="O31" s="50" t="s">
        <v>17</v>
      </c>
      <c r="P31" s="50" t="s">
        <v>0</v>
      </c>
      <c r="Q31" s="1022">
        <f>SUM(N18:Q27)/20</f>
        <v>0</v>
      </c>
      <c r="R31" s="1022"/>
      <c r="S31" s="52"/>
      <c r="T31" s="37"/>
      <c r="X31" s="633"/>
      <c r="Y31" s="634"/>
    </row>
    <row r="32" spans="1:25" ht="6" customHeight="1">
      <c r="A32" s="54"/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6"/>
      <c r="R32" s="55"/>
      <c r="S32" s="57"/>
      <c r="T32" s="37"/>
    </row>
    <row r="33" spans="1:25" ht="7.5" customHeight="1">
      <c r="A33" s="46"/>
      <c r="B33" s="47"/>
      <c r="C33" s="47"/>
      <c r="D33" s="47"/>
      <c r="E33" s="47"/>
      <c r="F33" s="47"/>
      <c r="G33" s="47" t="s">
        <v>18</v>
      </c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8"/>
      <c r="T33" s="37"/>
    </row>
    <row r="34" spans="1:25" ht="17.25" customHeight="1">
      <c r="A34" s="618" t="s">
        <v>419</v>
      </c>
      <c r="B34" s="40"/>
      <c r="C34" s="40"/>
      <c r="D34" s="40"/>
      <c r="E34" s="40"/>
      <c r="F34" s="625" t="s">
        <v>430</v>
      </c>
      <c r="H34" s="40"/>
      <c r="I34" s="58"/>
      <c r="J34" s="59" t="s">
        <v>24</v>
      </c>
      <c r="K34" s="60" t="s">
        <v>26</v>
      </c>
      <c r="L34" s="61"/>
      <c r="M34" s="62"/>
      <c r="N34" s="37"/>
      <c r="O34" s="63" t="s">
        <v>0</v>
      </c>
      <c r="P34" s="1022">
        <f>F57*((E29+K29+Q29)/3)</f>
        <v>0</v>
      </c>
      <c r="Q34" s="1022"/>
      <c r="R34" s="1022"/>
      <c r="S34" s="52"/>
      <c r="T34" s="37"/>
    </row>
    <row r="35" spans="1:25" ht="11.25" customHeight="1">
      <c r="A35" s="49"/>
      <c r="B35" s="40"/>
      <c r="C35" s="40"/>
      <c r="D35" s="40"/>
      <c r="E35" s="40"/>
      <c r="F35" s="40"/>
      <c r="G35" s="40"/>
      <c r="H35" s="40"/>
      <c r="I35" s="64"/>
      <c r="J35" s="65"/>
      <c r="K35" s="66">
        <v>3</v>
      </c>
      <c r="L35" s="66"/>
      <c r="M35" s="67"/>
      <c r="N35" s="37"/>
      <c r="O35" s="63"/>
      <c r="P35" s="68"/>
      <c r="Q35" s="68"/>
      <c r="R35" s="68"/>
      <c r="S35" s="52"/>
      <c r="T35" s="37"/>
    </row>
    <row r="36" spans="1:25" ht="5.25" customHeight="1">
      <c r="A36" s="49"/>
      <c r="B36" s="40"/>
      <c r="C36" s="40"/>
      <c r="D36" s="40"/>
      <c r="E36" s="40"/>
      <c r="F36" s="40"/>
      <c r="G36" s="40"/>
      <c r="H36" s="40"/>
      <c r="I36" s="40"/>
      <c r="J36" s="69"/>
      <c r="K36" s="40"/>
      <c r="L36" s="40"/>
      <c r="M36" s="40"/>
      <c r="N36" s="37"/>
      <c r="O36" s="63"/>
      <c r="P36" s="68"/>
      <c r="Q36" s="68"/>
      <c r="R36" s="68"/>
      <c r="S36" s="52"/>
      <c r="T36" s="37"/>
    </row>
    <row r="37" spans="1:25" ht="12" customHeight="1">
      <c r="A37" s="621" t="s">
        <v>420</v>
      </c>
      <c r="B37" s="622"/>
      <c r="C37" s="622"/>
      <c r="D37" s="622"/>
      <c r="E37" s="622"/>
      <c r="F37" s="1070" t="s">
        <v>431</v>
      </c>
      <c r="G37" s="1070"/>
      <c r="H37" s="1064" t="s">
        <v>20</v>
      </c>
      <c r="J37" s="40"/>
      <c r="K37" s="40"/>
      <c r="L37" s="40"/>
      <c r="M37" s="40"/>
      <c r="N37" s="37"/>
      <c r="O37" s="1062" t="s">
        <v>0</v>
      </c>
      <c r="P37" s="1066" t="e">
        <f>100*P34/H54</f>
        <v>#DIV/0!</v>
      </c>
      <c r="Q37" s="1066"/>
      <c r="R37" s="1066"/>
      <c r="S37" s="1037" t="s">
        <v>20</v>
      </c>
      <c r="T37" s="37"/>
    </row>
    <row r="38" spans="1:25" ht="11.25" customHeight="1">
      <c r="A38" s="623"/>
      <c r="B38" s="622"/>
      <c r="C38" s="622"/>
      <c r="D38" s="622"/>
      <c r="E38" s="622"/>
      <c r="F38" s="1063" t="s">
        <v>426</v>
      </c>
      <c r="G38" s="1063"/>
      <c r="H38" s="1064"/>
      <c r="J38" s="40"/>
      <c r="K38" s="40"/>
      <c r="L38" s="40"/>
      <c r="M38" s="40"/>
      <c r="N38" s="37"/>
      <c r="O38" s="1062"/>
      <c r="P38" s="1067"/>
      <c r="Q38" s="1067"/>
      <c r="R38" s="1067"/>
      <c r="S38" s="1037"/>
      <c r="T38" s="37"/>
    </row>
    <row r="39" spans="1:25" ht="12" customHeight="1">
      <c r="A39" s="49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37"/>
      <c r="O39" s="63"/>
      <c r="P39" s="68"/>
      <c r="Q39" s="68"/>
      <c r="R39" s="68"/>
      <c r="S39" s="52"/>
      <c r="T39" s="37"/>
    </row>
    <row r="40" spans="1:25" ht="18" customHeight="1">
      <c r="A40" s="618" t="s">
        <v>424</v>
      </c>
      <c r="B40" s="40"/>
      <c r="C40" s="40"/>
      <c r="D40" s="40"/>
      <c r="E40" s="40"/>
      <c r="F40" s="627" t="s">
        <v>433</v>
      </c>
      <c r="G40" s="628"/>
      <c r="H40" s="47"/>
      <c r="I40" s="629"/>
      <c r="K40" s="72" t="s">
        <v>27</v>
      </c>
      <c r="L40" s="73" t="s">
        <v>25</v>
      </c>
      <c r="M40" s="60"/>
      <c r="N40" s="74"/>
      <c r="O40" s="63" t="s">
        <v>0</v>
      </c>
      <c r="P40" s="1022" t="str">
        <f>IF(((L57*(MAX(E31,K31,Q31)-MIN(E31,K31,Q31)))*(L57*(MAX(E31,K31,Q31)-MIN(E31,K31,Q31)))-((P34*P34)/(M54*Q54)))&gt;0,SQRT((L57*(MAX(E31,K31,Q31)-MIN(E31,K31,Q31)))*(L57*(MAX(E31,K31,Q31)-MIN(E31,K31,Q31)))-((P34*P34)/(M54*Q54))),"Not positive")</f>
        <v>Not positive</v>
      </c>
      <c r="Q40" s="1022"/>
      <c r="R40" s="1022"/>
      <c r="S40" s="52"/>
      <c r="T40" s="37"/>
      <c r="W40" s="28"/>
    </row>
    <row r="41" spans="1:25" ht="12" customHeight="1">
      <c r="A41" s="49"/>
      <c r="B41" s="40"/>
      <c r="C41" s="40"/>
      <c r="D41" s="40"/>
      <c r="E41" s="40"/>
      <c r="F41" s="40"/>
      <c r="G41" s="40"/>
      <c r="H41" s="40"/>
      <c r="I41" s="64"/>
      <c r="J41" s="76"/>
      <c r="K41" s="77"/>
      <c r="L41" s="77"/>
      <c r="M41" s="78"/>
      <c r="N41" s="75"/>
      <c r="O41" s="63"/>
      <c r="P41" s="68"/>
      <c r="Q41" s="68"/>
      <c r="R41" s="68"/>
      <c r="S41" s="52"/>
      <c r="T41" s="37"/>
    </row>
    <row r="42" spans="1:25" ht="15" customHeight="1">
      <c r="A42" s="621" t="s">
        <v>425</v>
      </c>
      <c r="B42" s="622"/>
      <c r="C42" s="622"/>
      <c r="D42" s="622"/>
      <c r="E42" s="622"/>
      <c r="F42" s="630" t="s">
        <v>432</v>
      </c>
      <c r="G42" s="55"/>
      <c r="H42" s="1065" t="s">
        <v>20</v>
      </c>
      <c r="J42" s="40"/>
      <c r="K42" s="40"/>
      <c r="L42" s="40"/>
      <c r="M42" s="40"/>
      <c r="N42" s="37"/>
      <c r="O42" s="1062" t="s">
        <v>0</v>
      </c>
      <c r="P42" s="1068" t="str">
        <f>IF(((L57*(MAX(E31,K31,Q31)-MIN(E31,K31,Q31)))*(L57*(MAX(E31,K31,Q31)-MIN(E31,K31,Q31)))-((P34*P34)/(M54*Q54)))&gt;0,100*P40/H54,"-")</f>
        <v>-</v>
      </c>
      <c r="Q42" s="1068"/>
      <c r="R42" s="1068"/>
      <c r="S42" s="1037" t="s">
        <v>20</v>
      </c>
      <c r="T42" s="37"/>
    </row>
    <row r="43" spans="1:25" ht="11.25" customHeight="1">
      <c r="A43" s="623"/>
      <c r="B43" s="622"/>
      <c r="C43" s="622"/>
      <c r="D43" s="622"/>
      <c r="E43" s="622"/>
      <c r="F43" s="624" t="s">
        <v>19</v>
      </c>
      <c r="G43" s="624"/>
      <c r="H43" s="1065"/>
      <c r="J43" s="40"/>
      <c r="K43" s="40"/>
      <c r="L43" s="40"/>
      <c r="M43" s="40"/>
      <c r="N43" s="37"/>
      <c r="O43" s="1062"/>
      <c r="P43" s="1069"/>
      <c r="Q43" s="1069"/>
      <c r="R43" s="1069"/>
      <c r="S43" s="1037"/>
      <c r="T43" s="37"/>
    </row>
    <row r="44" spans="1:25" ht="7.5" customHeight="1">
      <c r="A44" s="49"/>
      <c r="B44" s="40"/>
      <c r="C44" s="40"/>
      <c r="D44" s="40"/>
      <c r="E44" s="40"/>
      <c r="F44" s="37"/>
      <c r="G44" s="40"/>
      <c r="H44" s="40"/>
      <c r="I44" s="40"/>
      <c r="J44" s="40"/>
      <c r="K44" s="40"/>
      <c r="L44" s="40"/>
      <c r="M44" s="40"/>
      <c r="N44" s="37"/>
      <c r="O44" s="63"/>
      <c r="P44" s="68"/>
      <c r="Q44" s="68"/>
      <c r="R44" s="68"/>
      <c r="S44" s="52"/>
      <c r="T44" s="37"/>
    </row>
    <row r="45" spans="1:25" ht="7.5" customHeight="1">
      <c r="A45" s="49"/>
      <c r="B45" s="40"/>
      <c r="C45" s="40"/>
      <c r="D45" s="40"/>
      <c r="E45" s="40"/>
      <c r="F45" s="55"/>
      <c r="G45" s="55"/>
      <c r="H45" s="40"/>
      <c r="I45" s="40"/>
      <c r="J45" s="40"/>
      <c r="K45" s="40"/>
      <c r="L45" s="40"/>
      <c r="M45" s="40"/>
      <c r="N45" s="37"/>
      <c r="O45" s="63"/>
      <c r="P45" s="68"/>
      <c r="Q45" s="68"/>
      <c r="R45" s="68"/>
      <c r="S45" s="52"/>
      <c r="T45" s="37"/>
      <c r="X45" s="6"/>
      <c r="Y45" s="613" t="s">
        <v>422</v>
      </c>
    </row>
    <row r="46" spans="1:25" ht="14.25">
      <c r="A46" s="618" t="s">
        <v>427</v>
      </c>
      <c r="B46" s="40"/>
      <c r="C46" s="40"/>
      <c r="D46" s="40"/>
      <c r="E46" s="37"/>
      <c r="F46" s="79" t="s">
        <v>21</v>
      </c>
      <c r="G46" s="40"/>
      <c r="I46" s="40"/>
      <c r="J46" s="40"/>
      <c r="K46" s="40"/>
      <c r="L46" s="40"/>
      <c r="M46" s="40" t="s">
        <v>31</v>
      </c>
      <c r="N46" s="37"/>
      <c r="O46" s="63" t="s">
        <v>0</v>
      </c>
      <c r="P46" s="1022">
        <f>SQRT((P34*P34)+IF(((L57*(MAX(E31,K31,Q31)-MIN(E31,K31,Q31)))*(L57*(MAX(E31,K31,Q31)-MIN(E31,K31,Q31)))-((P34*P34)/(M54*Q54)))&gt;0,(P40*P40),0))</f>
        <v>0</v>
      </c>
      <c r="Q46" s="1022"/>
      <c r="R46" s="1022"/>
      <c r="S46" s="52"/>
      <c r="T46" s="37"/>
      <c r="V46" s="6"/>
      <c r="X46" s="6"/>
      <c r="Y46" s="6"/>
    </row>
    <row r="47" spans="1:25" ht="8.25" customHeight="1">
      <c r="A47" s="49"/>
      <c r="B47" s="40"/>
      <c r="C47" s="40"/>
      <c r="D47" s="40"/>
      <c r="E47" s="80"/>
      <c r="F47" s="40"/>
      <c r="G47" s="40"/>
      <c r="I47" s="40"/>
      <c r="J47" s="40"/>
      <c r="K47" s="40"/>
      <c r="L47" s="40"/>
      <c r="M47" s="40"/>
      <c r="N47" s="37"/>
      <c r="O47" s="63"/>
      <c r="P47" s="68"/>
      <c r="Q47" s="68"/>
      <c r="R47" s="68"/>
      <c r="S47" s="52"/>
      <c r="T47" s="37"/>
      <c r="X47" s="29"/>
      <c r="Y47" s="6"/>
    </row>
    <row r="48" spans="1:25" ht="7.5" customHeight="1" thickBot="1">
      <c r="A48" s="49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37"/>
      <c r="O48" s="63"/>
      <c r="P48" s="68"/>
      <c r="Q48" s="68"/>
      <c r="R48" s="68"/>
      <c r="S48" s="52"/>
      <c r="T48" s="37"/>
      <c r="X48" s="29"/>
      <c r="Y48" s="6"/>
    </row>
    <row r="49" spans="1:26" ht="17.25" customHeight="1">
      <c r="A49" s="621" t="s">
        <v>428</v>
      </c>
      <c r="B49" s="635"/>
      <c r="C49" s="635"/>
      <c r="D49" s="635"/>
      <c r="E49" s="635"/>
      <c r="F49" s="40"/>
      <c r="G49" s="626" t="s">
        <v>437</v>
      </c>
      <c r="H49" s="55"/>
      <c r="I49" s="1065" t="s">
        <v>20</v>
      </c>
      <c r="J49" s="87" t="s">
        <v>257</v>
      </c>
      <c r="K49" s="88"/>
      <c r="L49" s="88"/>
      <c r="M49" s="42"/>
      <c r="O49" s="1046" t="s">
        <v>0</v>
      </c>
      <c r="P49" s="1060" t="e">
        <f>100*P46/H54</f>
        <v>#DIV/0!</v>
      </c>
      <c r="Q49" s="1060"/>
      <c r="R49" s="1060"/>
      <c r="S49" s="1045" t="s">
        <v>20</v>
      </c>
      <c r="T49" s="37"/>
      <c r="X49" s="6"/>
      <c r="Y49" s="6"/>
    </row>
    <row r="50" spans="1:26" ht="11.25" customHeight="1" thickBot="1">
      <c r="A50" s="621"/>
      <c r="B50" s="635"/>
      <c r="C50" s="635"/>
      <c r="D50" s="635"/>
      <c r="E50" s="635"/>
      <c r="F50" s="40"/>
      <c r="G50" s="1063" t="s">
        <v>19</v>
      </c>
      <c r="H50" s="1063"/>
      <c r="I50" s="1065"/>
      <c r="J50" s="89" t="s">
        <v>421</v>
      </c>
      <c r="K50" s="90"/>
      <c r="L50" s="91"/>
      <c r="M50" s="92"/>
      <c r="O50" s="1046"/>
      <c r="P50" s="1061"/>
      <c r="Q50" s="1061"/>
      <c r="R50" s="1061"/>
      <c r="S50" s="1045"/>
      <c r="T50" s="37"/>
      <c r="X50" s="6"/>
      <c r="Y50" s="6"/>
    </row>
    <row r="51" spans="1:26" ht="6.75" customHeight="1" thickBot="1">
      <c r="A51" s="44"/>
      <c r="B51" s="43"/>
      <c r="C51" s="43"/>
      <c r="D51" s="43"/>
      <c r="E51" s="40"/>
      <c r="F51" s="40"/>
      <c r="G51" s="69"/>
      <c r="H51" s="69"/>
      <c r="I51" s="43"/>
      <c r="J51" s="93"/>
      <c r="K51" s="94"/>
      <c r="L51" s="95"/>
      <c r="M51" s="96"/>
      <c r="O51" s="70"/>
      <c r="P51" s="71"/>
      <c r="Q51" s="71"/>
      <c r="R51" s="71"/>
      <c r="S51" s="45"/>
      <c r="T51" s="37"/>
      <c r="X51" s="6"/>
      <c r="Y51" s="6"/>
    </row>
    <row r="52" spans="1:26" ht="9" customHeight="1">
      <c r="A52" s="49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84"/>
      <c r="P52" s="85"/>
      <c r="Q52" s="86"/>
      <c r="R52" s="68"/>
      <c r="S52" s="52"/>
      <c r="T52" s="37"/>
      <c r="X52" s="6"/>
      <c r="Y52" s="6"/>
    </row>
    <row r="53" spans="1:26" ht="4.5" customHeight="1">
      <c r="A53" s="49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63"/>
      <c r="P53" s="68"/>
      <c r="Q53" s="68"/>
      <c r="R53" s="68"/>
      <c r="S53" s="52"/>
      <c r="T53" s="37"/>
    </row>
    <row r="54" spans="1:26" s="407" customFormat="1">
      <c r="A54" s="413" t="s">
        <v>429</v>
      </c>
      <c r="B54" s="408"/>
      <c r="C54" s="408"/>
      <c r="D54" s="409" t="s">
        <v>0</v>
      </c>
      <c r="E54" s="636" t="s">
        <v>438</v>
      </c>
      <c r="F54" s="636"/>
      <c r="G54" s="409" t="s">
        <v>0</v>
      </c>
      <c r="H54" s="1106">
        <f>((G13+I13)-(G13+K13))/6</f>
        <v>0</v>
      </c>
      <c r="I54" s="1106"/>
      <c r="J54" s="1106"/>
      <c r="K54" s="183"/>
      <c r="L54" s="632" t="s">
        <v>435</v>
      </c>
      <c r="M54" s="183">
        <v>10</v>
      </c>
      <c r="N54" s="182"/>
      <c r="P54" s="631" t="s">
        <v>436</v>
      </c>
      <c r="Q54" s="407">
        <v>2</v>
      </c>
      <c r="S54" s="406"/>
      <c r="T54" s="182"/>
    </row>
    <row r="55" spans="1:26" ht="9.75" customHeight="1">
      <c r="A55" s="49"/>
      <c r="B55" s="40"/>
      <c r="C55" s="40"/>
      <c r="D55" s="40"/>
      <c r="E55" s="1058">
        <v>6</v>
      </c>
      <c r="F55" s="1058"/>
      <c r="G55" s="40"/>
      <c r="H55" s="40"/>
      <c r="I55" s="40"/>
      <c r="J55" s="40"/>
      <c r="K55" s="40"/>
      <c r="L55" s="40"/>
      <c r="M55" s="40"/>
      <c r="N55" s="37"/>
      <c r="O55" s="63"/>
      <c r="P55" s="68"/>
      <c r="Q55" s="68"/>
      <c r="R55" s="68"/>
      <c r="S55" s="52"/>
      <c r="T55" s="37"/>
    </row>
    <row r="56" spans="1:26" ht="10.5" customHeight="1">
      <c r="A56" s="49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37"/>
      <c r="O56" s="63"/>
      <c r="P56" s="68"/>
      <c r="Q56" s="68"/>
      <c r="R56" s="68"/>
      <c r="S56" s="52"/>
      <c r="T56" s="37"/>
    </row>
    <row r="57" spans="1:26" ht="12.75" customHeight="1">
      <c r="A57" s="49"/>
      <c r="D57" s="63" t="s">
        <v>22</v>
      </c>
      <c r="E57" s="573" t="s">
        <v>0</v>
      </c>
      <c r="F57" s="1057">
        <v>0.88619999999999999</v>
      </c>
      <c r="G57" s="1057"/>
      <c r="H57" s="40"/>
      <c r="I57" s="40"/>
      <c r="J57" s="63" t="s">
        <v>23</v>
      </c>
      <c r="K57" s="573" t="s">
        <v>0</v>
      </c>
      <c r="L57" s="1057">
        <v>0.52310000000000001</v>
      </c>
      <c r="M57" s="1057"/>
      <c r="N57" s="37"/>
      <c r="O57" s="63"/>
      <c r="P57" s="68"/>
      <c r="Q57" s="68"/>
      <c r="R57" s="68"/>
      <c r="S57" s="52"/>
      <c r="T57" s="37"/>
      <c r="Z57" s="620" t="s">
        <v>423</v>
      </c>
    </row>
    <row r="58" spans="1:26" ht="4.5" customHeight="1" thickBot="1">
      <c r="A58" s="49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37"/>
      <c r="O58" s="63"/>
      <c r="P58" s="68"/>
      <c r="Q58" s="68"/>
      <c r="R58" s="68"/>
      <c r="S58" s="52"/>
      <c r="T58" s="37"/>
    </row>
    <row r="59" spans="1:26" ht="2.25" customHeight="1">
      <c r="A59" s="98"/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2"/>
      <c r="T59" s="37"/>
    </row>
    <row r="60" spans="1:26" ht="13.5" customHeight="1">
      <c r="A60" s="258" t="s">
        <v>179</v>
      </c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52"/>
      <c r="T60" s="37"/>
    </row>
    <row r="61" spans="1:26" ht="11.25" customHeight="1">
      <c r="A61" s="97" t="s">
        <v>434</v>
      </c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555"/>
      <c r="M61" s="555"/>
      <c r="N61" s="555"/>
      <c r="O61" s="555"/>
      <c r="P61" s="555"/>
      <c r="Q61" s="40"/>
      <c r="R61" s="40"/>
      <c r="S61" s="52"/>
      <c r="T61" s="37"/>
    </row>
    <row r="62" spans="1:26" ht="11.25" customHeight="1">
      <c r="A62" s="97" t="s">
        <v>176</v>
      </c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52"/>
      <c r="T62" s="37"/>
    </row>
    <row r="63" spans="1:26" ht="2.25" customHeight="1" thickBot="1">
      <c r="A63" s="99"/>
      <c r="B63" s="82"/>
      <c r="C63" s="82"/>
      <c r="D63" s="82"/>
      <c r="E63" s="82"/>
      <c r="F63" s="82"/>
      <c r="G63" s="82"/>
      <c r="H63" s="82"/>
      <c r="I63" s="82"/>
      <c r="J63" s="82"/>
      <c r="K63" s="82"/>
      <c r="L63" s="82"/>
      <c r="M63" s="82"/>
      <c r="N63" s="82"/>
      <c r="O63" s="82"/>
      <c r="P63" s="82"/>
      <c r="Q63" s="82"/>
      <c r="R63" s="82"/>
      <c r="S63" s="83"/>
      <c r="T63" s="37"/>
    </row>
    <row r="64" spans="1:26" ht="7.5" customHeight="1">
      <c r="A64" s="40"/>
      <c r="B64" s="40"/>
      <c r="C64" s="40"/>
      <c r="D64" s="40"/>
      <c r="E64" s="40"/>
      <c r="F64" s="40"/>
      <c r="G64" s="40"/>
      <c r="H64" s="81"/>
      <c r="I64" s="81"/>
      <c r="J64" s="81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6"/>
    </row>
    <row r="65" spans="1:21" ht="4.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40"/>
      <c r="M65" s="40"/>
      <c r="N65" s="40"/>
      <c r="O65" s="40"/>
      <c r="P65" s="40"/>
      <c r="Q65" s="40"/>
      <c r="R65" s="40"/>
      <c r="S65" s="40"/>
      <c r="T65" s="40"/>
      <c r="U65" s="6"/>
    </row>
    <row r="66" spans="1:21" ht="9.75" customHeight="1">
      <c r="A66" s="37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6"/>
    </row>
    <row r="67" spans="1:21" ht="12.75" customHeight="1">
      <c r="A67" s="37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126" t="s">
        <v>180</v>
      </c>
      <c r="Q67" s="37"/>
      <c r="R67" s="37"/>
      <c r="S67" s="37"/>
      <c r="T67" s="37"/>
      <c r="U67" s="6"/>
    </row>
    <row r="68" spans="1:21" ht="5.25" customHeight="1">
      <c r="A68" s="37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6"/>
    </row>
    <row r="69" spans="1:21" ht="12.75" customHeight="1" thickBot="1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40"/>
      <c r="O69" s="37"/>
      <c r="P69" s="37"/>
      <c r="Q69" s="37"/>
      <c r="R69" s="37"/>
      <c r="S69" s="37"/>
      <c r="T69" s="37"/>
      <c r="U69" s="6"/>
    </row>
    <row r="70" spans="1:21" ht="41.25" customHeight="1">
      <c r="A70" s="1112" t="s">
        <v>216</v>
      </c>
      <c r="B70" s="1113"/>
      <c r="C70" s="1055">
        <f>C5</f>
        <v>0</v>
      </c>
      <c r="D70" s="1055"/>
      <c r="E70" s="1055"/>
      <c r="F70" s="1055"/>
      <c r="G70" s="1055"/>
      <c r="H70" s="1055"/>
      <c r="I70" s="1056"/>
      <c r="J70" s="1114" t="s">
        <v>396</v>
      </c>
      <c r="K70" s="1115"/>
      <c r="L70" s="1014">
        <f>L5</f>
        <v>0</v>
      </c>
      <c r="M70" s="1014"/>
      <c r="N70" s="1014"/>
      <c r="O70" s="1014"/>
      <c r="P70" s="1014"/>
      <c r="Q70" s="1014"/>
      <c r="R70" s="1014"/>
      <c r="S70" s="1015"/>
      <c r="T70" s="37"/>
    </row>
    <row r="71" spans="1:21" ht="21.75" customHeight="1" thickBot="1">
      <c r="A71" s="414" t="s">
        <v>155</v>
      </c>
      <c r="B71" s="1049">
        <f>B6</f>
        <v>0</v>
      </c>
      <c r="C71" s="1049"/>
      <c r="D71" s="1050"/>
      <c r="E71" s="1051" t="s">
        <v>5</v>
      </c>
      <c r="F71" s="1052"/>
      <c r="G71" s="999">
        <f>G6</f>
        <v>0</v>
      </c>
      <c r="H71" s="999"/>
      <c r="I71" s="1000"/>
      <c r="J71" s="1047" t="s">
        <v>403</v>
      </c>
      <c r="K71" s="1048"/>
      <c r="L71" s="999">
        <f>M6</f>
        <v>0</v>
      </c>
      <c r="M71" s="999"/>
      <c r="N71" s="999"/>
      <c r="O71" s="1000"/>
      <c r="P71" s="619" t="s">
        <v>404</v>
      </c>
      <c r="Q71" s="415"/>
      <c r="R71" s="1053">
        <f>R6</f>
        <v>0</v>
      </c>
      <c r="S71" s="1054"/>
      <c r="T71" s="37"/>
    </row>
    <row r="72" spans="1:21" ht="27" customHeight="1" thickBot="1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</row>
    <row r="73" spans="1:21" ht="18" customHeight="1">
      <c r="A73" s="34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2"/>
    </row>
    <row r="74" spans="1:21" ht="18" customHeight="1">
      <c r="A74" s="23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24"/>
    </row>
    <row r="75" spans="1:21" ht="18" customHeight="1">
      <c r="A75" s="23"/>
      <c r="B75" s="6" t="s">
        <v>258</v>
      </c>
      <c r="C75" s="6"/>
      <c r="D75" s="6"/>
      <c r="E75" s="6"/>
      <c r="F75" s="6" t="s">
        <v>259</v>
      </c>
      <c r="G75" s="6"/>
      <c r="H75" s="6" t="s">
        <v>0</v>
      </c>
      <c r="I75" s="6" t="s">
        <v>46</v>
      </c>
      <c r="J75" s="6"/>
      <c r="K75" s="6"/>
      <c r="L75" s="6" t="s">
        <v>0</v>
      </c>
      <c r="M75" s="1059">
        <f>D80*((E29+K29+Q29)/3)</f>
        <v>0</v>
      </c>
      <c r="N75" s="1059"/>
      <c r="O75" s="6"/>
      <c r="P75" s="6"/>
      <c r="Q75" s="6"/>
      <c r="R75" s="6"/>
      <c r="S75" s="24"/>
    </row>
    <row r="76" spans="1:21" ht="18" customHeight="1">
      <c r="A76" s="23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24"/>
    </row>
    <row r="77" spans="1:21" ht="9.75" customHeight="1">
      <c r="A77" s="23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24"/>
    </row>
    <row r="78" spans="1:21" ht="11.25" customHeight="1">
      <c r="A78" s="23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24"/>
    </row>
    <row r="79" spans="1:21" ht="18" customHeight="1">
      <c r="A79" s="23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24"/>
    </row>
    <row r="80" spans="1:21" ht="18" customHeight="1">
      <c r="A80" s="23"/>
      <c r="B80" s="6" t="s">
        <v>45</v>
      </c>
      <c r="C80" s="6" t="s">
        <v>0</v>
      </c>
      <c r="D80" s="1078">
        <v>1.7769999999999999</v>
      </c>
      <c r="E80" s="1078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24"/>
    </row>
    <row r="81" spans="1:19" ht="18" customHeight="1">
      <c r="A81" s="23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24"/>
    </row>
    <row r="82" spans="1:19" ht="18" customHeight="1">
      <c r="A82" s="23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24"/>
    </row>
    <row r="83" spans="1:19" ht="18" customHeight="1" thickBot="1">
      <c r="A83" s="128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6"/>
    </row>
    <row r="84" spans="1:19" ht="23.25" customHeight="1"/>
  </sheetData>
  <mergeCells count="184">
    <mergeCell ref="A10:B10"/>
    <mergeCell ref="A11:B11"/>
    <mergeCell ref="C11:F11"/>
    <mergeCell ref="A70:B70"/>
    <mergeCell ref="J70:K70"/>
    <mergeCell ref="L70:S70"/>
    <mergeCell ref="A16:A17"/>
    <mergeCell ref="H22:I22"/>
    <mergeCell ref="J22:K22"/>
    <mergeCell ref="L23:M23"/>
    <mergeCell ref="P26:Q26"/>
    <mergeCell ref="N24:O24"/>
    <mergeCell ref="N22:O22"/>
    <mergeCell ref="P22:Q22"/>
    <mergeCell ref="P24:Q24"/>
    <mergeCell ref="N23:O23"/>
    <mergeCell ref="P23:Q23"/>
    <mergeCell ref="R24:S24"/>
    <mergeCell ref="H25:I25"/>
    <mergeCell ref="F22:G22"/>
    <mergeCell ref="F26:G26"/>
    <mergeCell ref="F27:G27"/>
    <mergeCell ref="F25:G25"/>
    <mergeCell ref="R17:S17"/>
    <mergeCell ref="D80:E80"/>
    <mergeCell ref="F18:G18"/>
    <mergeCell ref="A9:F9"/>
    <mergeCell ref="G9:L9"/>
    <mergeCell ref="B17:C17"/>
    <mergeCell ref="D17:E17"/>
    <mergeCell ref="F17:G17"/>
    <mergeCell ref="H17:I17"/>
    <mergeCell ref="J17:K17"/>
    <mergeCell ref="L17:M17"/>
    <mergeCell ref="M9:S9"/>
    <mergeCell ref="B16:G16"/>
    <mergeCell ref="H16:M16"/>
    <mergeCell ref="N16:S16"/>
    <mergeCell ref="C10:F10"/>
    <mergeCell ref="C12:F12"/>
    <mergeCell ref="C13:F13"/>
    <mergeCell ref="A13:B13"/>
    <mergeCell ref="A12:B12"/>
    <mergeCell ref="H54:J54"/>
    <mergeCell ref="N17:O17"/>
    <mergeCell ref="P17:Q17"/>
    <mergeCell ref="R23:S23"/>
    <mergeCell ref="L22:M22"/>
    <mergeCell ref="R20:S20"/>
    <mergeCell ref="P21:Q21"/>
    <mergeCell ref="R21:S21"/>
    <mergeCell ref="S37:S38"/>
    <mergeCell ref="O37:O38"/>
    <mergeCell ref="R22:S22"/>
    <mergeCell ref="H18:I18"/>
    <mergeCell ref="J18:K18"/>
    <mergeCell ref="J20:K20"/>
    <mergeCell ref="J27:K27"/>
    <mergeCell ref="L27:M27"/>
    <mergeCell ref="N27:O27"/>
    <mergeCell ref="P27:Q27"/>
    <mergeCell ref="R27:S27"/>
    <mergeCell ref="L26:M26"/>
    <mergeCell ref="H26:I26"/>
    <mergeCell ref="N26:O26"/>
    <mergeCell ref="J24:K24"/>
    <mergeCell ref="H24:I24"/>
    <mergeCell ref="J26:K26"/>
    <mergeCell ref="H23:I23"/>
    <mergeCell ref="J23:K23"/>
    <mergeCell ref="H27:I27"/>
    <mergeCell ref="L20:M20"/>
    <mergeCell ref="B19:C19"/>
    <mergeCell ref="B20:C20"/>
    <mergeCell ref="B21:C21"/>
    <mergeCell ref="B18:C18"/>
    <mergeCell ref="D19:E19"/>
    <mergeCell ref="D20:E20"/>
    <mergeCell ref="D21:E21"/>
    <mergeCell ref="B25:C25"/>
    <mergeCell ref="B26:C26"/>
    <mergeCell ref="D18:E18"/>
    <mergeCell ref="J21:K21"/>
    <mergeCell ref="L21:M21"/>
    <mergeCell ref="N21:O21"/>
    <mergeCell ref="H20:I20"/>
    <mergeCell ref="B27:C27"/>
    <mergeCell ref="D25:E25"/>
    <mergeCell ref="D26:E26"/>
    <mergeCell ref="B22:C22"/>
    <mergeCell ref="B23:C23"/>
    <mergeCell ref="B24:C24"/>
    <mergeCell ref="D22:E22"/>
    <mergeCell ref="D23:E23"/>
    <mergeCell ref="D27:E27"/>
    <mergeCell ref="D24:E24"/>
    <mergeCell ref="F23:G23"/>
    <mergeCell ref="F24:G24"/>
    <mergeCell ref="J25:K25"/>
    <mergeCell ref="L24:M24"/>
    <mergeCell ref="M75:N75"/>
    <mergeCell ref="P49:R50"/>
    <mergeCell ref="O42:O43"/>
    <mergeCell ref="G50:H50"/>
    <mergeCell ref="H37:H38"/>
    <mergeCell ref="H42:H43"/>
    <mergeCell ref="I49:I50"/>
    <mergeCell ref="P46:R46"/>
    <mergeCell ref="P37:R38"/>
    <mergeCell ref="P42:R43"/>
    <mergeCell ref="P40:R40"/>
    <mergeCell ref="F38:G38"/>
    <mergeCell ref="F37:G37"/>
    <mergeCell ref="S49:S50"/>
    <mergeCell ref="O49:O50"/>
    <mergeCell ref="J71:K71"/>
    <mergeCell ref="L71:O71"/>
    <mergeCell ref="B71:D71"/>
    <mergeCell ref="G71:I71"/>
    <mergeCell ref="E71:F71"/>
    <mergeCell ref="R71:S71"/>
    <mergeCell ref="C70:I70"/>
    <mergeCell ref="F57:G57"/>
    <mergeCell ref="L57:M57"/>
    <mergeCell ref="E55:F55"/>
    <mergeCell ref="H10:I10"/>
    <mergeCell ref="G12:H12"/>
    <mergeCell ref="G13:H13"/>
    <mergeCell ref="I12:J12"/>
    <mergeCell ref="I13:J13"/>
    <mergeCell ref="K13:L13"/>
    <mergeCell ref="S42:S43"/>
    <mergeCell ref="F19:G19"/>
    <mergeCell ref="F20:G20"/>
    <mergeCell ref="F21:G21"/>
    <mergeCell ref="R18:S18"/>
    <mergeCell ref="H19:I19"/>
    <mergeCell ref="J19:K19"/>
    <mergeCell ref="L19:M19"/>
    <mergeCell ref="N19:O19"/>
    <mergeCell ref="P19:Q19"/>
    <mergeCell ref="R19:S19"/>
    <mergeCell ref="L18:M18"/>
    <mergeCell ref="P18:Q18"/>
    <mergeCell ref="N18:O18"/>
    <mergeCell ref="N20:O20"/>
    <mergeCell ref="P20:Q20"/>
    <mergeCell ref="K29:L29"/>
    <mergeCell ref="H21:I21"/>
    <mergeCell ref="K31:L31"/>
    <mergeCell ref="E29:F29"/>
    <mergeCell ref="E31:F31"/>
    <mergeCell ref="Q29:R29"/>
    <mergeCell ref="Q31:R31"/>
    <mergeCell ref="P34:R34"/>
    <mergeCell ref="L25:M25"/>
    <mergeCell ref="N25:O25"/>
    <mergeCell ref="P25:Q25"/>
    <mergeCell ref="R25:S25"/>
    <mergeCell ref="R26:S26"/>
    <mergeCell ref="E2:O2"/>
    <mergeCell ref="C14:S14"/>
    <mergeCell ref="P10:S10"/>
    <mergeCell ref="P12:S12"/>
    <mergeCell ref="P13:S13"/>
    <mergeCell ref="M10:O10"/>
    <mergeCell ref="C5:I5"/>
    <mergeCell ref="B6:D6"/>
    <mergeCell ref="E6:F6"/>
    <mergeCell ref="G6:I6"/>
    <mergeCell ref="A5:B5"/>
    <mergeCell ref="M12:O12"/>
    <mergeCell ref="M13:O13"/>
    <mergeCell ref="K10:L10"/>
    <mergeCell ref="G11:L11"/>
    <mergeCell ref="K12:L12"/>
    <mergeCell ref="J5:K5"/>
    <mergeCell ref="L5:S5"/>
    <mergeCell ref="J6:K6"/>
    <mergeCell ref="L6:O6"/>
    <mergeCell ref="M11:O11"/>
    <mergeCell ref="R6:S6"/>
    <mergeCell ref="P6:Q6"/>
    <mergeCell ref="P11:S11"/>
  </mergeCells>
  <pageMargins left="0.39370078740157483" right="0.39370078740157483" top="0" bottom="0.19685039370078741" header="0" footer="0"/>
  <pageSetup paperSize="9" orientation="portrait" horizontalDpi="4294967292" r:id="rId1"/>
  <headerFooter alignWithMargins="0"/>
  <rowBreaks count="1" manualBreakCount="1">
    <brk id="63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I236"/>
  <sheetViews>
    <sheetView zoomScale="130" zoomScaleNormal="130" workbookViewId="0">
      <selection activeCell="A54" sqref="A54:K54"/>
    </sheetView>
  </sheetViews>
  <sheetFormatPr defaultColWidth="11.42578125" defaultRowHeight="12.75"/>
  <cols>
    <col min="1" max="1" width="2.42578125" style="37" customWidth="1"/>
    <col min="2" max="2" width="3" style="37" customWidth="1"/>
    <col min="3" max="3" width="4.140625" style="37" customWidth="1"/>
    <col min="4" max="4" width="2.85546875" style="37" customWidth="1"/>
    <col min="5" max="5" width="4.28515625" style="37" customWidth="1"/>
    <col min="6" max="6" width="7.140625" style="37" customWidth="1"/>
    <col min="7" max="9" width="4.28515625" style="37" customWidth="1"/>
    <col min="10" max="10" width="4.5703125" style="37" customWidth="1"/>
    <col min="11" max="11" width="6" style="37" customWidth="1"/>
    <col min="12" max="12" width="0.28515625" style="37" customWidth="1"/>
    <col min="13" max="13" width="4" style="37" customWidth="1"/>
    <col min="14" max="14" width="5.85546875" style="37" customWidth="1"/>
    <col min="15" max="15" width="5.5703125" style="37" customWidth="1"/>
    <col min="16" max="16" width="4.28515625" style="37" customWidth="1"/>
    <col min="17" max="17" width="3.85546875" style="37" customWidth="1"/>
    <col min="18" max="18" width="5.85546875" style="37" customWidth="1"/>
    <col min="19" max="19" width="4.28515625" style="37" customWidth="1"/>
    <col min="20" max="20" width="3.7109375" style="37" customWidth="1"/>
    <col min="21" max="21" width="5.140625" style="37" customWidth="1"/>
    <col min="22" max="22" width="7.28515625" style="37" customWidth="1"/>
    <col min="23" max="23" width="0.85546875" style="37" customWidth="1"/>
    <col min="24" max="24" width="0.7109375" style="37" customWidth="1"/>
    <col min="25" max="25" width="0.85546875" style="37" customWidth="1"/>
    <col min="26" max="32" width="4.28515625" style="37" customWidth="1"/>
    <col min="33" max="40" width="4.7109375" style="37" customWidth="1"/>
    <col min="41" max="16384" width="11.42578125" style="37"/>
  </cols>
  <sheetData>
    <row r="1" spans="1:35" ht="12" customHeight="1">
      <c r="A1" s="1257"/>
      <c r="B1" s="1257"/>
      <c r="C1" s="1257"/>
      <c r="D1" s="1257"/>
      <c r="E1" s="1257"/>
      <c r="F1" s="1257"/>
      <c r="G1" s="1257"/>
      <c r="H1" s="1257"/>
      <c r="I1" s="1257"/>
      <c r="J1" s="1257"/>
      <c r="K1" s="1257"/>
      <c r="L1" s="1257"/>
      <c r="M1" s="1257"/>
      <c r="N1" s="1257"/>
      <c r="O1" s="1257"/>
      <c r="P1" s="1257"/>
      <c r="Q1" s="1257"/>
      <c r="R1" s="1257"/>
      <c r="S1" s="1258"/>
      <c r="T1" s="416" t="s">
        <v>181</v>
      </c>
      <c r="U1" s="417"/>
      <c r="V1" s="410"/>
      <c r="W1" s="40"/>
      <c r="X1" s="40"/>
      <c r="Y1" s="40"/>
    </row>
    <row r="2" spans="1:35" ht="13.5" customHeight="1" thickBot="1">
      <c r="A2" s="1258"/>
      <c r="B2" s="1258"/>
      <c r="C2" s="1258"/>
      <c r="D2" s="1258"/>
      <c r="E2" s="1258"/>
      <c r="F2" s="1258"/>
      <c r="G2" s="1258"/>
      <c r="H2" s="1258"/>
      <c r="I2" s="1258"/>
      <c r="J2" s="1258"/>
      <c r="K2" s="1258"/>
      <c r="L2" s="1258"/>
      <c r="M2" s="1258"/>
      <c r="N2" s="1258"/>
      <c r="O2" s="1258"/>
      <c r="P2" s="1258"/>
      <c r="Q2" s="1258"/>
      <c r="R2" s="1258"/>
      <c r="S2" s="1258"/>
      <c r="T2" s="1253"/>
      <c r="U2" s="1254"/>
      <c r="V2" s="1255"/>
      <c r="W2" s="40"/>
      <c r="X2" s="40"/>
      <c r="Y2" s="40"/>
    </row>
    <row r="3" spans="1:35" ht="18.75" customHeight="1">
      <c r="A3" s="418"/>
      <c r="B3" s="1263" t="s">
        <v>117</v>
      </c>
      <c r="C3" s="1263"/>
      <c r="D3" s="1263"/>
      <c r="E3" s="1263"/>
      <c r="F3" s="1263"/>
      <c r="G3" s="1263"/>
      <c r="H3" s="1263"/>
      <c r="I3" s="1263"/>
      <c r="J3" s="1263"/>
      <c r="K3" s="1264"/>
      <c r="L3" s="419"/>
      <c r="M3" s="420" t="s">
        <v>260</v>
      </c>
      <c r="N3" s="421"/>
      <c r="O3" s="421"/>
      <c r="P3" s="421"/>
      <c r="Q3" s="421"/>
      <c r="R3" s="421"/>
      <c r="S3" s="421"/>
      <c r="T3" s="421"/>
      <c r="U3" s="421"/>
      <c r="V3" s="422"/>
      <c r="W3" s="136"/>
      <c r="X3" s="136"/>
      <c r="Y3" s="227"/>
      <c r="Z3" s="228"/>
      <c r="AA3" s="228"/>
      <c r="AB3" s="228"/>
      <c r="AC3" s="228"/>
      <c r="AD3" s="228"/>
      <c r="AE3" s="228"/>
      <c r="AF3" s="228"/>
      <c r="AG3" s="228"/>
      <c r="AH3" s="228"/>
      <c r="AI3" s="228"/>
    </row>
    <row r="4" spans="1:35" ht="14.25" customHeight="1" thickBot="1">
      <c r="A4" s="423"/>
      <c r="B4" s="1250"/>
      <c r="C4" s="1250"/>
      <c r="D4" s="1250"/>
      <c r="E4" s="1250"/>
      <c r="F4" s="1250"/>
      <c r="G4" s="1250"/>
      <c r="H4" s="1250"/>
      <c r="I4" s="1250"/>
      <c r="J4" s="1250"/>
      <c r="K4" s="1251"/>
      <c r="L4" s="208"/>
      <c r="M4" s="209" t="s">
        <v>182</v>
      </c>
      <c r="N4" s="210"/>
      <c r="O4" s="210"/>
      <c r="P4" s="210"/>
      <c r="Q4" s="210"/>
      <c r="R4" s="210"/>
      <c r="S4" s="210"/>
      <c r="T4" s="210"/>
      <c r="U4" s="210"/>
      <c r="V4" s="424"/>
      <c r="W4" s="136"/>
      <c r="X4" s="136"/>
      <c r="Y4" s="228"/>
      <c r="Z4" s="228"/>
      <c r="AA4" s="228"/>
      <c r="AB4" s="228"/>
      <c r="AC4" s="228"/>
      <c r="AD4" s="228"/>
      <c r="AE4" s="228"/>
      <c r="AF4" s="228"/>
      <c r="AG4" s="228"/>
      <c r="AH4" s="228"/>
      <c r="AI4" s="228"/>
    </row>
    <row r="5" spans="1:35" ht="20.25" customHeight="1" thickBot="1">
      <c r="A5" s="1265"/>
      <c r="B5" s="1266"/>
      <c r="C5" s="1266"/>
      <c r="D5" s="1266"/>
      <c r="E5" s="1266"/>
      <c r="F5" s="1266"/>
      <c r="G5" s="1266"/>
      <c r="H5" s="1266"/>
      <c r="I5" s="1266"/>
      <c r="J5" s="1266"/>
      <c r="K5" s="1267"/>
      <c r="L5" s="136"/>
      <c r="M5" s="211"/>
      <c r="N5" s="1138" t="s">
        <v>261</v>
      </c>
      <c r="O5" s="1139"/>
      <c r="P5" s="1140"/>
      <c r="Q5" s="211"/>
      <c r="R5" s="1138" t="s">
        <v>262</v>
      </c>
      <c r="S5" s="1140"/>
      <c r="T5" s="211"/>
      <c r="U5" s="1138" t="s">
        <v>263</v>
      </c>
      <c r="V5" s="1256"/>
      <c r="W5" s="136"/>
      <c r="X5" s="136"/>
      <c r="Y5" s="228"/>
      <c r="Z5" s="228"/>
      <c r="AA5" s="228"/>
      <c r="AB5" s="228"/>
      <c r="AC5" s="228"/>
      <c r="AD5" s="228"/>
      <c r="AE5" s="228"/>
      <c r="AF5" s="228"/>
      <c r="AG5" s="228"/>
      <c r="AH5" s="228"/>
      <c r="AI5" s="228"/>
    </row>
    <row r="6" spans="1:35" ht="11.25" customHeight="1">
      <c r="A6" s="1265"/>
      <c r="B6" s="1266"/>
      <c r="C6" s="1266"/>
      <c r="D6" s="1266"/>
      <c r="E6" s="1266"/>
      <c r="F6" s="1266"/>
      <c r="G6" s="1266"/>
      <c r="H6" s="1266"/>
      <c r="I6" s="1266"/>
      <c r="J6" s="1266"/>
      <c r="K6" s="1267"/>
      <c r="L6" s="136"/>
      <c r="M6" s="1271" t="s">
        <v>185</v>
      </c>
      <c r="N6" s="1272"/>
      <c r="O6" s="1272"/>
      <c r="P6" s="1273"/>
      <c r="Q6" s="212" t="s">
        <v>265</v>
      </c>
      <c r="R6" s="259"/>
      <c r="S6" s="168"/>
      <c r="T6" s="212" t="s">
        <v>267</v>
      </c>
      <c r="U6" s="136"/>
      <c r="V6" s="425"/>
      <c r="W6" s="136"/>
      <c r="X6" s="136"/>
      <c r="Y6" s="228"/>
      <c r="Z6" s="228"/>
      <c r="AA6" s="228"/>
      <c r="AB6" s="228"/>
      <c r="AC6" s="228"/>
      <c r="AD6" s="228"/>
      <c r="AE6" s="228"/>
      <c r="AF6" s="228"/>
      <c r="AG6" s="228"/>
      <c r="AH6" s="228"/>
      <c r="AI6" s="228"/>
    </row>
    <row r="7" spans="1:35" ht="15" customHeight="1">
      <c r="A7" s="1265"/>
      <c r="B7" s="1266"/>
      <c r="C7" s="1266"/>
      <c r="D7" s="1266"/>
      <c r="E7" s="1266"/>
      <c r="F7" s="1266"/>
      <c r="G7" s="1266"/>
      <c r="H7" s="1266"/>
      <c r="I7" s="1266"/>
      <c r="J7" s="1266"/>
      <c r="K7" s="1267"/>
      <c r="L7" s="136"/>
      <c r="M7" s="1274"/>
      <c r="N7" s="1275"/>
      <c r="O7" s="1275"/>
      <c r="P7" s="1276"/>
      <c r="Q7" s="1259"/>
      <c r="R7" s="1260"/>
      <c r="S7" s="1261"/>
      <c r="T7" s="1259"/>
      <c r="U7" s="1260"/>
      <c r="V7" s="1262"/>
      <c r="W7" s="136"/>
      <c r="X7" s="136"/>
      <c r="Y7" s="228"/>
      <c r="Z7" s="228"/>
      <c r="AA7" s="228"/>
      <c r="AB7" s="228"/>
      <c r="AC7" s="228"/>
      <c r="AD7" s="228"/>
      <c r="AE7" s="228"/>
      <c r="AF7" s="228"/>
      <c r="AG7" s="228"/>
      <c r="AH7" s="228"/>
      <c r="AI7" s="228"/>
    </row>
    <row r="8" spans="1:35" ht="11.25" customHeight="1">
      <c r="A8" s="1268"/>
      <c r="B8" s="1269"/>
      <c r="C8" s="1269"/>
      <c r="D8" s="1269"/>
      <c r="E8" s="1269"/>
      <c r="F8" s="1269"/>
      <c r="G8" s="1269"/>
      <c r="H8" s="1269"/>
      <c r="I8" s="1269"/>
      <c r="J8" s="1269"/>
      <c r="K8" s="1270"/>
      <c r="L8" s="136"/>
      <c r="M8" s="1277" t="s">
        <v>264</v>
      </c>
      <c r="N8" s="1278"/>
      <c r="O8" s="1278"/>
      <c r="P8" s="1279"/>
      <c r="Q8" s="140" t="s">
        <v>266</v>
      </c>
      <c r="R8" s="138"/>
      <c r="S8" s="137"/>
      <c r="T8" s="140" t="s">
        <v>268</v>
      </c>
      <c r="U8" s="138"/>
      <c r="V8" s="426"/>
      <c r="W8" s="136"/>
      <c r="X8" s="136"/>
      <c r="Y8" s="228"/>
      <c r="Z8" s="228"/>
      <c r="AA8" s="228"/>
      <c r="AB8" s="228"/>
      <c r="AC8" s="228"/>
      <c r="AD8" s="228"/>
      <c r="AE8" s="228"/>
      <c r="AF8" s="228"/>
      <c r="AG8" s="228"/>
      <c r="AH8" s="228"/>
      <c r="AI8" s="228"/>
    </row>
    <row r="9" spans="1:35" ht="15" customHeight="1" thickBot="1">
      <c r="A9" s="1268"/>
      <c r="B9" s="1269"/>
      <c r="C9" s="1269"/>
      <c r="D9" s="1269"/>
      <c r="E9" s="1269"/>
      <c r="F9" s="1269"/>
      <c r="G9" s="1269"/>
      <c r="H9" s="1269"/>
      <c r="I9" s="1269"/>
      <c r="J9" s="1269"/>
      <c r="K9" s="1270"/>
      <c r="L9" s="136"/>
      <c r="M9" s="1280"/>
      <c r="N9" s="1281"/>
      <c r="O9" s="1281"/>
      <c r="P9" s="1282"/>
      <c r="Q9" s="1141"/>
      <c r="R9" s="1142"/>
      <c r="S9" s="1143"/>
      <c r="T9" s="1141"/>
      <c r="U9" s="1142"/>
      <c r="V9" s="1144"/>
      <c r="W9" s="136"/>
      <c r="X9" s="136"/>
      <c r="Y9" s="228"/>
      <c r="Z9" s="228"/>
      <c r="AA9" s="228"/>
      <c r="AB9" s="228"/>
      <c r="AC9" s="228"/>
      <c r="AD9" s="228"/>
      <c r="AE9" s="228"/>
      <c r="AF9" s="228"/>
      <c r="AG9" s="228"/>
      <c r="AH9" s="228"/>
      <c r="AI9" s="228"/>
    </row>
    <row r="10" spans="1:35" ht="16.5" customHeight="1">
      <c r="A10" s="1153"/>
      <c r="B10" s="1154"/>
      <c r="C10" s="1154"/>
      <c r="D10" s="1154"/>
      <c r="E10" s="1154"/>
      <c r="F10" s="1154"/>
      <c r="G10" s="1154"/>
      <c r="H10" s="1154"/>
      <c r="I10" s="1154"/>
      <c r="J10" s="1154"/>
      <c r="K10" s="1155"/>
      <c r="L10" s="136"/>
      <c r="M10" s="146" t="s">
        <v>269</v>
      </c>
      <c r="N10" s="147"/>
      <c r="O10" s="147"/>
      <c r="P10" s="1148"/>
      <c r="Q10" s="1148"/>
      <c r="R10" s="1149"/>
      <c r="S10" s="146" t="s">
        <v>183</v>
      </c>
      <c r="T10" s="148"/>
      <c r="U10" s="66" t="s">
        <v>184</v>
      </c>
      <c r="V10" s="427" t="s">
        <v>183</v>
      </c>
      <c r="W10" s="136"/>
      <c r="X10" s="136"/>
      <c r="Y10" s="228"/>
      <c r="Z10" s="228"/>
      <c r="AA10" s="228"/>
      <c r="AB10" s="228"/>
      <c r="AC10" s="228"/>
      <c r="AD10" s="228"/>
      <c r="AE10" s="228"/>
      <c r="AF10" s="228"/>
      <c r="AG10" s="228"/>
      <c r="AH10" s="228"/>
      <c r="AI10" s="228"/>
    </row>
    <row r="11" spans="1:35" ht="4.5" customHeight="1" thickBot="1">
      <c r="A11" s="428"/>
      <c r="B11" s="150"/>
      <c r="C11" s="150"/>
      <c r="D11" s="149"/>
      <c r="E11" s="150"/>
      <c r="F11" s="150"/>
      <c r="G11" s="150"/>
      <c r="H11" s="150"/>
      <c r="I11" s="150"/>
      <c r="J11" s="150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429"/>
      <c r="W11" s="136"/>
      <c r="X11" s="136"/>
      <c r="Y11" s="228"/>
      <c r="Z11" s="228"/>
      <c r="AA11" s="228"/>
      <c r="AB11" s="228"/>
      <c r="AC11" s="228"/>
      <c r="AD11" s="228"/>
      <c r="AE11" s="228"/>
      <c r="AF11" s="228"/>
      <c r="AG11" s="228"/>
      <c r="AH11" s="228"/>
      <c r="AI11" s="228"/>
    </row>
    <row r="12" spans="1:35" ht="9" customHeight="1">
      <c r="A12" s="1233" t="s">
        <v>185</v>
      </c>
      <c r="B12" s="1234"/>
      <c r="C12" s="1234"/>
      <c r="D12" s="1234"/>
      <c r="E12" s="1234"/>
      <c r="F12" s="1234"/>
      <c r="G12" s="1234"/>
      <c r="H12" s="1234"/>
      <c r="I12" s="1234"/>
      <c r="J12" s="1234"/>
      <c r="K12" s="1234"/>
      <c r="L12" s="1235"/>
      <c r="M12" s="1239" t="s">
        <v>270</v>
      </c>
      <c r="N12" s="1240"/>
      <c r="O12" s="1240"/>
      <c r="P12" s="1240"/>
      <c r="Q12" s="1240"/>
      <c r="R12" s="1240"/>
      <c r="S12" s="1240"/>
      <c r="T12" s="1240"/>
      <c r="U12" s="1240"/>
      <c r="V12" s="1241"/>
      <c r="W12" s="136"/>
      <c r="X12" s="136"/>
      <c r="Y12" s="228"/>
      <c r="Z12" s="228"/>
      <c r="AA12" s="227"/>
      <c r="AB12" s="227"/>
      <c r="AC12" s="227"/>
      <c r="AD12" s="227"/>
      <c r="AE12" s="227"/>
      <c r="AF12" s="228"/>
      <c r="AG12" s="228"/>
      <c r="AH12" s="228"/>
      <c r="AI12" s="228"/>
    </row>
    <row r="13" spans="1:35" ht="7.5" customHeight="1">
      <c r="A13" s="1236"/>
      <c r="B13" s="1237"/>
      <c r="C13" s="1237"/>
      <c r="D13" s="1237"/>
      <c r="E13" s="1237"/>
      <c r="F13" s="1237"/>
      <c r="G13" s="1237"/>
      <c r="H13" s="1237"/>
      <c r="I13" s="1237"/>
      <c r="J13" s="1237"/>
      <c r="K13" s="1237"/>
      <c r="L13" s="1238"/>
      <c r="M13" s="1242"/>
      <c r="N13" s="1243"/>
      <c r="O13" s="1243"/>
      <c r="P13" s="1243"/>
      <c r="Q13" s="1243"/>
      <c r="R13" s="1243"/>
      <c r="S13" s="1243"/>
      <c r="T13" s="1243"/>
      <c r="U13" s="1243"/>
      <c r="V13" s="1244"/>
      <c r="W13" s="228"/>
      <c r="X13" s="228"/>
      <c r="Y13" s="228"/>
      <c r="Z13" s="228"/>
      <c r="AA13" s="227"/>
      <c r="AB13" s="227"/>
      <c r="AC13" s="227"/>
      <c r="AD13" s="227"/>
      <c r="AE13" s="227"/>
      <c r="AF13" s="228"/>
      <c r="AG13" s="228"/>
    </row>
    <row r="14" spans="1:35" ht="14.25" customHeight="1">
      <c r="A14" s="1245" t="s">
        <v>274</v>
      </c>
      <c r="B14" s="1146"/>
      <c r="C14" s="1146"/>
      <c r="D14" s="1146"/>
      <c r="E14" s="1146"/>
      <c r="F14" s="1147"/>
      <c r="G14" s="1150" t="s">
        <v>186</v>
      </c>
      <c r="H14" s="1246"/>
      <c r="I14" s="1246"/>
      <c r="J14" s="1246"/>
      <c r="K14" s="1246"/>
      <c r="L14" s="1247"/>
      <c r="M14" s="1145" t="s">
        <v>272</v>
      </c>
      <c r="N14" s="1146"/>
      <c r="O14" s="1146"/>
      <c r="P14" s="1146"/>
      <c r="Q14" s="1146"/>
      <c r="R14" s="1147"/>
      <c r="S14" s="1150" t="s">
        <v>271</v>
      </c>
      <c r="T14" s="1151"/>
      <c r="U14" s="1151"/>
      <c r="V14" s="1152"/>
      <c r="W14" s="228"/>
      <c r="X14" s="228"/>
      <c r="Y14" s="228"/>
      <c r="Z14" s="228"/>
      <c r="AA14" s="259"/>
      <c r="AB14" s="227"/>
      <c r="AC14" s="227"/>
      <c r="AD14" s="227"/>
      <c r="AE14" s="227"/>
      <c r="AF14" s="228"/>
      <c r="AG14" s="228"/>
    </row>
    <row r="15" spans="1:35" ht="15" customHeight="1">
      <c r="A15" s="1283"/>
      <c r="B15" s="1231"/>
      <c r="C15" s="1231"/>
      <c r="D15" s="1231"/>
      <c r="E15" s="1231"/>
      <c r="F15" s="1284"/>
      <c r="G15" s="1230"/>
      <c r="H15" s="1231"/>
      <c r="I15" s="1231"/>
      <c r="J15" s="1231"/>
      <c r="K15" s="1231"/>
      <c r="L15" s="1232"/>
      <c r="M15" s="1285"/>
      <c r="N15" s="1231"/>
      <c r="O15" s="1231"/>
      <c r="P15" s="1231"/>
      <c r="Q15" s="1231"/>
      <c r="R15" s="1284"/>
      <c r="S15" s="1230"/>
      <c r="T15" s="1231"/>
      <c r="U15" s="1231"/>
      <c r="V15" s="1249"/>
      <c r="W15" s="228"/>
      <c r="X15" s="228"/>
      <c r="Y15" s="228"/>
      <c r="Z15" s="228"/>
      <c r="AA15" s="227"/>
      <c r="AB15" s="227"/>
      <c r="AC15" s="227"/>
      <c r="AD15" s="227"/>
      <c r="AE15" s="227"/>
      <c r="AF15" s="228"/>
      <c r="AG15" s="228"/>
    </row>
    <row r="16" spans="1:35" ht="21" customHeight="1" thickBot="1">
      <c r="A16" s="430" t="s">
        <v>275</v>
      </c>
      <c r="B16" s="152"/>
      <c r="C16" s="153"/>
      <c r="D16" s="153"/>
      <c r="E16" s="152"/>
      <c r="F16" s="1158"/>
      <c r="G16" s="1158"/>
      <c r="H16" s="1158"/>
      <c r="I16" s="1158"/>
      <c r="J16" s="1158"/>
      <c r="K16" s="1158"/>
      <c r="L16" s="1248"/>
      <c r="M16" s="151" t="s">
        <v>273</v>
      </c>
      <c r="N16" s="152"/>
      <c r="O16" s="153"/>
      <c r="P16" s="1158"/>
      <c r="Q16" s="1158"/>
      <c r="R16" s="1158"/>
      <c r="S16" s="1158"/>
      <c r="T16" s="1158"/>
      <c r="U16" s="1158"/>
      <c r="V16" s="1159"/>
      <c r="W16" s="228"/>
      <c r="X16" s="228"/>
      <c r="Y16" s="228"/>
      <c r="Z16" s="228"/>
      <c r="AA16" s="227"/>
      <c r="AB16" s="227"/>
      <c r="AC16" s="227"/>
      <c r="AD16" s="227"/>
      <c r="AE16" s="227"/>
      <c r="AF16" s="228"/>
      <c r="AG16" s="228"/>
    </row>
    <row r="17" spans="1:35" ht="24.75" customHeight="1">
      <c r="A17" s="431" t="s">
        <v>445</v>
      </c>
      <c r="B17" s="145"/>
      <c r="C17" s="155"/>
      <c r="D17" s="155"/>
      <c r="E17" s="145"/>
      <c r="F17" s="1213"/>
      <c r="G17" s="1213"/>
      <c r="H17" s="1214"/>
      <c r="I17" s="154" t="s">
        <v>446</v>
      </c>
      <c r="J17" s="155"/>
      <c r="K17" s="147"/>
      <c r="L17" s="147"/>
      <c r="M17" s="147"/>
      <c r="N17" s="1156"/>
      <c r="O17" s="1156"/>
      <c r="P17" s="1156"/>
      <c r="Q17" s="1157"/>
      <c r="R17" s="154" t="s">
        <v>276</v>
      </c>
      <c r="S17" s="147"/>
      <c r="T17" s="147"/>
      <c r="U17" s="1156"/>
      <c r="V17" s="1221"/>
      <c r="W17" s="229"/>
      <c r="X17" s="228"/>
      <c r="Y17" s="228"/>
      <c r="Z17" s="228"/>
      <c r="AA17" s="228"/>
      <c r="AB17" s="228"/>
      <c r="AC17" s="228"/>
      <c r="AD17" s="228"/>
      <c r="AE17" s="228"/>
      <c r="AF17" s="228"/>
      <c r="AG17" s="228"/>
    </row>
    <row r="18" spans="1:35" ht="24.75" customHeight="1">
      <c r="A18" s="432" t="s">
        <v>447</v>
      </c>
      <c r="B18" s="156"/>
      <c r="C18" s="157"/>
      <c r="D18" s="157"/>
      <c r="E18" s="156"/>
      <c r="F18" s="1215"/>
      <c r="G18" s="1215"/>
      <c r="H18" s="1216"/>
      <c r="I18" s="158" t="s">
        <v>448</v>
      </c>
      <c r="J18" s="157"/>
      <c r="K18" s="159"/>
      <c r="L18" s="159"/>
      <c r="M18" s="159"/>
      <c r="N18" s="1219"/>
      <c r="O18" s="1219"/>
      <c r="P18" s="1219"/>
      <c r="Q18" s="1229"/>
      <c r="R18" s="1217" t="s">
        <v>277</v>
      </c>
      <c r="S18" s="1218"/>
      <c r="T18" s="1218"/>
      <c r="U18" s="1219"/>
      <c r="V18" s="1220"/>
      <c r="W18" s="229"/>
      <c r="X18" s="228"/>
      <c r="Y18" s="228"/>
      <c r="Z18" s="228"/>
      <c r="AA18" s="228"/>
      <c r="AB18" s="228"/>
      <c r="AC18" s="228"/>
      <c r="AD18" s="228"/>
      <c r="AE18" s="228"/>
      <c r="AF18" s="228"/>
      <c r="AG18" s="228"/>
    </row>
    <row r="19" spans="1:35" ht="21.75" customHeight="1">
      <c r="A19" s="557" t="s">
        <v>190</v>
      </c>
      <c r="B19" s="558"/>
      <c r="C19" s="559"/>
      <c r="D19" s="559"/>
      <c r="E19" s="558"/>
      <c r="F19" s="559"/>
      <c r="G19" s="559"/>
      <c r="H19" s="559"/>
      <c r="I19" s="559"/>
      <c r="J19" s="1222"/>
      <c r="K19" s="1222"/>
      <c r="L19" s="1223" t="s">
        <v>278</v>
      </c>
      <c r="M19" s="1223"/>
      <c r="N19" s="1223"/>
      <c r="O19" s="1223"/>
      <c r="P19" s="1223"/>
      <c r="Q19" s="1223"/>
      <c r="R19" s="1223"/>
      <c r="S19" s="1223"/>
      <c r="T19" s="1223"/>
      <c r="U19" s="1223"/>
      <c r="V19" s="1224"/>
      <c r="W19" s="136"/>
      <c r="X19" s="136"/>
      <c r="Y19" s="228"/>
      <c r="Z19" s="228"/>
      <c r="AA19" s="228"/>
      <c r="AB19" s="228"/>
      <c r="AC19" s="228"/>
      <c r="AD19" s="228"/>
      <c r="AE19" s="228"/>
      <c r="AF19" s="228"/>
      <c r="AG19" s="228"/>
      <c r="AH19" s="228"/>
      <c r="AI19" s="228"/>
    </row>
    <row r="20" spans="1:35" ht="15" customHeight="1">
      <c r="A20" s="433"/>
      <c r="B20" s="1132" t="s">
        <v>189</v>
      </c>
      <c r="C20" s="1133"/>
      <c r="D20" s="164"/>
      <c r="E20" s="1160" t="s">
        <v>279</v>
      </c>
      <c r="F20" s="1119"/>
      <c r="G20" s="1118"/>
      <c r="H20" s="1118"/>
      <c r="I20" s="1118"/>
      <c r="J20" s="1118"/>
      <c r="K20" s="1118"/>
      <c r="L20" s="1118"/>
      <c r="M20" s="1118"/>
      <c r="N20" s="1118"/>
      <c r="O20" s="1118"/>
      <c r="P20" s="1118"/>
      <c r="Q20" s="1118"/>
      <c r="R20" s="1118"/>
      <c r="S20" s="1118"/>
      <c r="T20" s="1118"/>
      <c r="U20" s="1118"/>
      <c r="V20" s="1130"/>
      <c r="W20" s="136"/>
      <c r="X20" s="136"/>
      <c r="Y20" s="228"/>
      <c r="AA20" s="228"/>
      <c r="AB20" s="228"/>
      <c r="AC20" s="228"/>
      <c r="AD20" s="228"/>
      <c r="AE20" s="228"/>
      <c r="AF20" s="228"/>
      <c r="AG20" s="228"/>
      <c r="AH20" s="228"/>
      <c r="AI20" s="228"/>
    </row>
    <row r="21" spans="1:35" ht="14.25" customHeight="1">
      <c r="A21" s="434"/>
      <c r="B21" s="149" t="s">
        <v>280</v>
      </c>
      <c r="C21" s="556"/>
      <c r="D21" s="556"/>
      <c r="E21" s="149"/>
      <c r="F21" s="556"/>
      <c r="G21" s="556"/>
      <c r="H21" s="163"/>
      <c r="I21" s="163"/>
      <c r="J21" s="1118"/>
      <c r="K21" s="1118"/>
      <c r="L21" s="1118"/>
      <c r="M21" s="1118"/>
      <c r="N21" s="1118"/>
      <c r="O21" s="1118"/>
      <c r="P21" s="1118"/>
      <c r="Q21" s="1118"/>
      <c r="R21" s="1118"/>
      <c r="S21" s="1118"/>
      <c r="T21" s="1118"/>
      <c r="U21" s="1118"/>
      <c r="V21" s="1130"/>
      <c r="W21" s="136"/>
      <c r="X21" s="136"/>
      <c r="Y21" s="228"/>
      <c r="Z21" s="228"/>
      <c r="AA21" s="228"/>
      <c r="AB21" s="228"/>
      <c r="AC21" s="228"/>
      <c r="AD21" s="228"/>
      <c r="AE21" s="228"/>
      <c r="AF21" s="228"/>
      <c r="AG21" s="228"/>
      <c r="AH21" s="228"/>
      <c r="AI21" s="228"/>
    </row>
    <row r="22" spans="1:35" ht="15" customHeight="1">
      <c r="A22" s="435"/>
      <c r="B22" s="162"/>
      <c r="C22" s="165" t="s">
        <v>52</v>
      </c>
      <c r="D22" s="166" t="s">
        <v>187</v>
      </c>
      <c r="E22" s="150"/>
      <c r="F22" s="163"/>
      <c r="G22" s="1118"/>
      <c r="H22" s="1118"/>
      <c r="I22" s="1118"/>
      <c r="J22" s="1118"/>
      <c r="K22" s="1118"/>
      <c r="L22" s="1118"/>
      <c r="M22" s="1118"/>
      <c r="N22" s="1118"/>
      <c r="O22" s="1118"/>
      <c r="P22" s="1118"/>
      <c r="Q22" s="1118"/>
      <c r="R22" s="1118"/>
      <c r="S22" s="1118"/>
      <c r="T22" s="1118"/>
      <c r="U22" s="1118"/>
      <c r="V22" s="1130"/>
      <c r="W22" s="136"/>
      <c r="X22" s="136"/>
      <c r="Y22" s="228"/>
      <c r="Z22" s="228"/>
      <c r="AA22" s="228"/>
      <c r="AB22" s="228"/>
      <c r="AC22" s="228"/>
      <c r="AD22" s="228"/>
      <c r="AE22" s="228"/>
      <c r="AF22" s="228"/>
      <c r="AG22" s="228"/>
      <c r="AH22" s="228"/>
      <c r="AI22" s="228"/>
    </row>
    <row r="23" spans="1:35" ht="15" customHeight="1">
      <c r="A23" s="435"/>
      <c r="B23" s="162"/>
      <c r="C23" s="165" t="s">
        <v>53</v>
      </c>
      <c r="D23" s="166" t="s">
        <v>188</v>
      </c>
      <c r="E23" s="150"/>
      <c r="F23" s="163"/>
      <c r="G23" s="1118"/>
      <c r="H23" s="1118"/>
      <c r="I23" s="1118"/>
      <c r="J23" s="1118"/>
      <c r="K23" s="1118"/>
      <c r="L23" s="1118"/>
      <c r="M23" s="1118"/>
      <c r="N23" s="1118"/>
      <c r="O23" s="1118"/>
      <c r="P23" s="1118"/>
      <c r="Q23" s="1118"/>
      <c r="R23" s="1118"/>
      <c r="S23" s="1118"/>
      <c r="T23" s="1118"/>
      <c r="U23" s="1118"/>
      <c r="V23" s="1130"/>
      <c r="W23" s="136"/>
      <c r="X23" s="136"/>
      <c r="Y23" s="228"/>
      <c r="Z23" s="228"/>
      <c r="AA23" s="228"/>
      <c r="AB23" s="228"/>
      <c r="AC23" s="228"/>
      <c r="AD23" s="228"/>
      <c r="AE23" s="228"/>
      <c r="AF23" s="228"/>
      <c r="AG23" s="228"/>
      <c r="AH23" s="228"/>
      <c r="AI23" s="228"/>
    </row>
    <row r="24" spans="1:35" ht="15" customHeight="1">
      <c r="A24" s="435"/>
      <c r="B24" s="162"/>
      <c r="C24" s="165" t="s">
        <v>54</v>
      </c>
      <c r="D24" s="166" t="s">
        <v>281</v>
      </c>
      <c r="E24" s="150"/>
      <c r="F24" s="163"/>
      <c r="G24" s="163"/>
      <c r="H24" s="1118"/>
      <c r="I24" s="1118"/>
      <c r="J24" s="1118"/>
      <c r="K24" s="1118"/>
      <c r="L24" s="1118"/>
      <c r="M24" s="1118"/>
      <c r="N24" s="1118"/>
      <c r="O24" s="1118"/>
      <c r="P24" s="1118"/>
      <c r="Q24" s="1118"/>
      <c r="R24" s="1118"/>
      <c r="S24" s="1118"/>
      <c r="T24" s="1118"/>
      <c r="U24" s="1118"/>
      <c r="V24" s="1130"/>
      <c r="W24" s="136"/>
      <c r="X24" s="136"/>
      <c r="Y24" s="228"/>
      <c r="Z24" s="228"/>
      <c r="AA24" s="228"/>
      <c r="AB24" s="228"/>
      <c r="AC24" s="228"/>
      <c r="AD24" s="228"/>
      <c r="AE24" s="228"/>
      <c r="AF24" s="228"/>
      <c r="AG24" s="228"/>
      <c r="AH24" s="228"/>
      <c r="AI24" s="228"/>
    </row>
    <row r="25" spans="1:35" ht="15" customHeight="1">
      <c r="A25" s="435"/>
      <c r="B25" s="162"/>
      <c r="C25" s="165" t="s">
        <v>55</v>
      </c>
      <c r="D25" s="166" t="s">
        <v>282</v>
      </c>
      <c r="E25" s="150"/>
      <c r="F25" s="163"/>
      <c r="G25" s="163"/>
      <c r="H25" s="163"/>
      <c r="I25" s="163"/>
      <c r="J25" s="1118"/>
      <c r="K25" s="1118"/>
      <c r="L25" s="1118"/>
      <c r="M25" s="1118"/>
      <c r="N25" s="1118"/>
      <c r="O25" s="1118"/>
      <c r="P25" s="1118"/>
      <c r="Q25" s="1118"/>
      <c r="R25" s="1118"/>
      <c r="S25" s="1118"/>
      <c r="T25" s="1118"/>
      <c r="U25" s="1118"/>
      <c r="V25" s="1130"/>
      <c r="W25" s="136"/>
      <c r="X25" s="136"/>
      <c r="Y25" s="228"/>
      <c r="Z25" s="228"/>
      <c r="AA25" s="228"/>
      <c r="AB25" s="228"/>
      <c r="AC25" s="228"/>
      <c r="AD25" s="228"/>
      <c r="AE25" s="228"/>
      <c r="AF25" s="228"/>
      <c r="AG25" s="228"/>
      <c r="AH25" s="228"/>
      <c r="AI25" s="228"/>
    </row>
    <row r="26" spans="1:35" ht="15" customHeight="1">
      <c r="A26" s="435"/>
      <c r="B26" s="162"/>
      <c r="C26" s="165" t="s">
        <v>56</v>
      </c>
      <c r="D26" s="166" t="s">
        <v>283</v>
      </c>
      <c r="E26" s="150"/>
      <c r="F26" s="163"/>
      <c r="G26" s="163"/>
      <c r="H26" s="163"/>
      <c r="I26" s="163"/>
      <c r="J26" s="1118"/>
      <c r="K26" s="1118"/>
      <c r="L26" s="1118"/>
      <c r="M26" s="1118"/>
      <c r="N26" s="1118"/>
      <c r="O26" s="1118"/>
      <c r="P26" s="1118"/>
      <c r="Q26" s="1118"/>
      <c r="R26" s="1118"/>
      <c r="S26" s="1118"/>
      <c r="T26" s="1118"/>
      <c r="U26" s="1118"/>
      <c r="V26" s="1130"/>
      <c r="W26" s="136"/>
      <c r="X26" s="136"/>
      <c r="Y26" s="228"/>
      <c r="Z26" s="228"/>
      <c r="AA26" s="228"/>
      <c r="AB26" s="228"/>
      <c r="AC26" s="228"/>
      <c r="AD26" s="228"/>
      <c r="AE26" s="228"/>
      <c r="AF26" s="228"/>
      <c r="AG26" s="228"/>
      <c r="AH26" s="228"/>
      <c r="AI26" s="228"/>
    </row>
    <row r="27" spans="1:35" ht="15" customHeight="1">
      <c r="A27" s="435"/>
      <c r="B27" s="162"/>
      <c r="C27" s="165" t="s">
        <v>57</v>
      </c>
      <c r="D27" s="166" t="s">
        <v>284</v>
      </c>
      <c r="E27" s="150"/>
      <c r="F27" s="163"/>
      <c r="G27" s="163"/>
      <c r="H27" s="163"/>
      <c r="I27" s="163"/>
      <c r="J27" s="1118"/>
      <c r="K27" s="1118"/>
      <c r="L27" s="1118"/>
      <c r="M27" s="1118"/>
      <c r="N27" s="1118"/>
      <c r="O27" s="1118"/>
      <c r="P27" s="1118"/>
      <c r="Q27" s="1118"/>
      <c r="R27" s="1118"/>
      <c r="S27" s="1118"/>
      <c r="T27" s="1118"/>
      <c r="U27" s="1118"/>
      <c r="V27" s="1130"/>
      <c r="W27" s="136"/>
      <c r="X27" s="136"/>
      <c r="Y27" s="228"/>
      <c r="Z27" s="228"/>
      <c r="AA27" s="228"/>
      <c r="AB27" s="228"/>
      <c r="AC27" s="228"/>
      <c r="AD27" s="228"/>
      <c r="AE27" s="228"/>
      <c r="AF27" s="228"/>
      <c r="AG27" s="228"/>
      <c r="AH27" s="228"/>
      <c r="AI27" s="228"/>
    </row>
    <row r="28" spans="1:35" ht="4.5" customHeight="1">
      <c r="A28" s="1126"/>
      <c r="B28" s="1127"/>
      <c r="C28" s="1127"/>
      <c r="D28" s="1127"/>
      <c r="E28" s="1127"/>
      <c r="F28" s="1127"/>
      <c r="G28" s="1127"/>
      <c r="H28" s="1127"/>
      <c r="I28" s="1127"/>
      <c r="J28" s="1127"/>
      <c r="K28" s="1127"/>
      <c r="L28" s="1127"/>
      <c r="M28" s="1127"/>
      <c r="N28" s="1127"/>
      <c r="O28" s="1127"/>
      <c r="P28" s="1127"/>
      <c r="Q28" s="1127"/>
      <c r="R28" s="1127"/>
      <c r="S28" s="1127"/>
      <c r="T28" s="1127"/>
      <c r="U28" s="1127"/>
      <c r="V28" s="1131"/>
      <c r="W28" s="136"/>
      <c r="X28" s="136"/>
      <c r="Y28" s="228"/>
      <c r="Z28" s="228"/>
      <c r="AA28" s="228"/>
      <c r="AB28" s="228"/>
      <c r="AC28" s="228"/>
      <c r="AD28" s="228"/>
      <c r="AE28" s="228"/>
      <c r="AF28" s="228"/>
      <c r="AG28" s="228"/>
      <c r="AH28" s="228"/>
      <c r="AI28" s="228"/>
    </row>
    <row r="29" spans="1:35" ht="12" customHeight="1">
      <c r="A29" s="1128"/>
      <c r="B29" s="160" t="s">
        <v>285</v>
      </c>
      <c r="C29" s="161"/>
      <c r="D29" s="161"/>
      <c r="E29" s="160"/>
      <c r="F29" s="161"/>
      <c r="G29" s="161"/>
      <c r="H29" s="161"/>
      <c r="I29" s="161"/>
      <c r="J29" s="161"/>
      <c r="K29" s="161"/>
      <c r="L29" s="161"/>
      <c r="M29" s="161"/>
      <c r="N29" s="161"/>
      <c r="O29" s="161"/>
      <c r="P29" s="161"/>
      <c r="Q29" s="161"/>
      <c r="R29" s="161"/>
      <c r="S29" s="161"/>
      <c r="T29" s="161"/>
      <c r="U29" s="161"/>
      <c r="V29" s="560"/>
      <c r="W29" s="136"/>
      <c r="X29" s="136"/>
      <c r="Y29" s="228"/>
      <c r="Z29" s="228"/>
      <c r="AA29" s="228"/>
      <c r="AB29" s="228"/>
      <c r="AC29" s="228"/>
      <c r="AD29" s="228"/>
      <c r="AE29" s="228"/>
      <c r="AF29" s="228"/>
      <c r="AG29" s="228"/>
      <c r="AH29" s="228"/>
      <c r="AI29" s="228"/>
    </row>
    <row r="30" spans="1:35" ht="12" customHeight="1">
      <c r="A30" s="1129"/>
      <c r="B30" s="639" t="s">
        <v>286</v>
      </c>
      <c r="C30" s="163"/>
      <c r="D30" s="163"/>
      <c r="E30" s="150"/>
      <c r="F30" s="163"/>
      <c r="G30" s="163"/>
      <c r="H30" s="163"/>
      <c r="I30" s="163"/>
      <c r="J30" s="163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429"/>
      <c r="W30" s="136"/>
      <c r="X30" s="136"/>
      <c r="Y30" s="228"/>
      <c r="Z30" s="228"/>
      <c r="AA30" s="228"/>
      <c r="AB30" s="228"/>
      <c r="AC30" s="228"/>
      <c r="AD30" s="228"/>
      <c r="AE30" s="228"/>
      <c r="AF30" s="228"/>
      <c r="AG30" s="228"/>
      <c r="AH30" s="228"/>
      <c r="AI30" s="228"/>
    </row>
    <row r="31" spans="1:35" ht="12" customHeight="1" thickBot="1">
      <c r="A31" s="1129"/>
      <c r="B31" s="150"/>
      <c r="C31" s="150"/>
      <c r="D31" s="150"/>
      <c r="E31" s="150"/>
      <c r="F31" s="150"/>
      <c r="G31" s="150"/>
      <c r="H31" s="150"/>
      <c r="I31" s="150"/>
      <c r="J31" s="150"/>
      <c r="K31" s="136"/>
      <c r="L31" s="136"/>
      <c r="M31" s="136"/>
      <c r="N31" s="136"/>
      <c r="O31" s="136"/>
      <c r="P31" s="136"/>
      <c r="Q31" s="1211"/>
      <c r="R31" s="1211"/>
      <c r="S31" s="1211"/>
      <c r="T31" s="1211"/>
      <c r="U31" s="1211"/>
      <c r="V31" s="1212"/>
      <c r="W31" s="136"/>
      <c r="X31" s="136"/>
      <c r="Y31" s="228"/>
      <c r="Z31" s="228"/>
      <c r="AA31" s="228"/>
      <c r="AB31" s="228"/>
      <c r="AC31" s="228"/>
      <c r="AD31" s="228"/>
      <c r="AE31" s="228"/>
      <c r="AF31" s="228"/>
      <c r="AG31" s="228"/>
      <c r="AH31" s="228"/>
      <c r="AI31" s="228"/>
    </row>
    <row r="32" spans="1:35" ht="11.25" customHeight="1">
      <c r="A32" s="1227" t="s">
        <v>287</v>
      </c>
      <c r="B32" s="1228"/>
      <c r="C32" s="1228"/>
      <c r="D32" s="1252"/>
      <c r="E32" s="1252"/>
      <c r="F32" s="1252"/>
      <c r="G32" s="1252"/>
      <c r="H32" s="1252"/>
      <c r="I32" s="1252"/>
      <c r="J32" s="1252"/>
      <c r="K32" s="1252"/>
      <c r="L32" s="260"/>
      <c r="M32" s="1191" t="s">
        <v>287</v>
      </c>
      <c r="N32" s="1191"/>
      <c r="O32" s="1209"/>
      <c r="P32" s="1209"/>
      <c r="Q32" s="1209"/>
      <c r="R32" s="1209"/>
      <c r="S32" s="1209"/>
      <c r="T32" s="1209"/>
      <c r="U32" s="1209"/>
      <c r="V32" s="1210"/>
      <c r="W32" s="136"/>
      <c r="X32" s="136"/>
      <c r="Y32" s="228"/>
      <c r="Z32" s="228"/>
      <c r="AA32" s="228"/>
      <c r="AB32" s="228"/>
      <c r="AC32" s="228"/>
      <c r="AD32" s="228"/>
      <c r="AE32" s="228"/>
      <c r="AF32" s="228"/>
      <c r="AG32" s="228"/>
      <c r="AH32" s="228"/>
      <c r="AI32" s="228"/>
    </row>
    <row r="33" spans="1:35" ht="18" customHeight="1">
      <c r="A33" s="1225"/>
      <c r="B33" s="1226"/>
      <c r="C33" s="1226"/>
      <c r="D33" s="1226"/>
      <c r="E33" s="1226"/>
      <c r="F33" s="1226"/>
      <c r="G33" s="1226"/>
      <c r="H33" s="1226"/>
      <c r="I33" s="1226"/>
      <c r="J33" s="1226"/>
      <c r="K33" s="1226"/>
      <c r="L33" s="261"/>
      <c r="M33" s="1200"/>
      <c r="N33" s="1200"/>
      <c r="O33" s="1200"/>
      <c r="P33" s="1200"/>
      <c r="Q33" s="1200"/>
      <c r="R33" s="1200"/>
      <c r="S33" s="1200"/>
      <c r="T33" s="1200"/>
      <c r="U33" s="1200"/>
      <c r="V33" s="1201"/>
      <c r="W33" s="136"/>
      <c r="X33" s="136"/>
      <c r="Y33" s="228"/>
      <c r="Z33" s="228"/>
      <c r="AA33" s="228"/>
      <c r="AB33" s="228"/>
      <c r="AC33" s="228"/>
      <c r="AD33" s="228"/>
      <c r="AE33" s="228"/>
      <c r="AF33" s="228"/>
      <c r="AG33" s="228"/>
      <c r="AH33" s="228"/>
      <c r="AI33" s="228"/>
    </row>
    <row r="34" spans="1:35" ht="17.25" customHeight="1">
      <c r="A34" s="1225"/>
      <c r="B34" s="1226"/>
      <c r="C34" s="1226"/>
      <c r="D34" s="1226"/>
      <c r="E34" s="1226"/>
      <c r="F34" s="1226"/>
      <c r="G34" s="1226"/>
      <c r="H34" s="1226"/>
      <c r="I34" s="1226"/>
      <c r="J34" s="1226"/>
      <c r="K34" s="1226"/>
      <c r="L34" s="261"/>
      <c r="M34" s="1200"/>
      <c r="N34" s="1200"/>
      <c r="O34" s="1200"/>
      <c r="P34" s="1200"/>
      <c r="Q34" s="1200"/>
      <c r="R34" s="1200"/>
      <c r="S34" s="1200"/>
      <c r="T34" s="1200"/>
      <c r="U34" s="1200"/>
      <c r="V34" s="1201"/>
      <c r="W34" s="136"/>
      <c r="X34" s="136"/>
      <c r="Y34" s="228"/>
      <c r="Z34" s="228"/>
      <c r="AA34" s="228"/>
      <c r="AB34" s="228"/>
      <c r="AC34" s="228"/>
      <c r="AD34" s="228"/>
      <c r="AE34" s="228"/>
      <c r="AF34" s="228"/>
      <c r="AG34" s="228"/>
      <c r="AH34" s="228"/>
      <c r="AI34" s="228"/>
    </row>
    <row r="35" spans="1:35" ht="18" customHeight="1">
      <c r="A35" s="1225"/>
      <c r="B35" s="1226"/>
      <c r="C35" s="1226"/>
      <c r="D35" s="1226"/>
      <c r="E35" s="1226"/>
      <c r="F35" s="1226"/>
      <c r="G35" s="1226"/>
      <c r="H35" s="1226"/>
      <c r="I35" s="1226"/>
      <c r="J35" s="1226"/>
      <c r="K35" s="1226"/>
      <c r="L35" s="261"/>
      <c r="M35" s="1200"/>
      <c r="N35" s="1200"/>
      <c r="O35" s="1200"/>
      <c r="P35" s="1200"/>
      <c r="Q35" s="1200"/>
      <c r="R35" s="1200"/>
      <c r="S35" s="1200"/>
      <c r="T35" s="1200"/>
      <c r="U35" s="1200"/>
      <c r="V35" s="1201"/>
      <c r="W35" s="136"/>
      <c r="X35" s="136"/>
      <c r="Y35" s="228"/>
      <c r="Z35" s="228"/>
      <c r="AA35" s="228"/>
      <c r="AB35" s="228"/>
      <c r="AC35" s="228"/>
      <c r="AD35" s="228"/>
      <c r="AE35" s="228"/>
      <c r="AF35" s="228"/>
      <c r="AG35" s="228"/>
      <c r="AH35" s="228"/>
      <c r="AI35" s="228"/>
    </row>
    <row r="36" spans="1:35" ht="5.25" customHeight="1" thickBot="1">
      <c r="A36" s="436"/>
      <c r="B36" s="262"/>
      <c r="C36" s="262"/>
      <c r="D36" s="262"/>
      <c r="E36" s="262"/>
      <c r="F36" s="262"/>
      <c r="G36" s="262"/>
      <c r="H36" s="262"/>
      <c r="I36" s="262"/>
      <c r="J36" s="262"/>
      <c r="K36" s="263"/>
      <c r="L36" s="264"/>
      <c r="M36" s="144"/>
      <c r="N36" s="144"/>
      <c r="O36" s="144"/>
      <c r="P36" s="144"/>
      <c r="Q36" s="144"/>
      <c r="R36" s="144"/>
      <c r="S36" s="144"/>
      <c r="T36" s="144"/>
      <c r="U36" s="144"/>
      <c r="V36" s="437"/>
      <c r="W36" s="136"/>
      <c r="X36" s="136"/>
      <c r="Y36" s="228"/>
      <c r="Z36" s="228"/>
      <c r="AA36" s="228"/>
      <c r="AB36" s="228"/>
      <c r="AC36" s="228"/>
      <c r="AD36" s="228"/>
      <c r="AE36" s="228"/>
      <c r="AF36" s="228"/>
      <c r="AG36" s="228"/>
      <c r="AH36" s="228"/>
      <c r="AI36" s="228"/>
    </row>
    <row r="37" spans="1:35" ht="13.5" customHeight="1">
      <c r="A37" s="1134" t="s">
        <v>191</v>
      </c>
      <c r="B37" s="1135"/>
      <c r="C37" s="1135"/>
      <c r="D37" s="1135"/>
      <c r="E37" s="1135"/>
      <c r="F37" s="1135"/>
      <c r="G37" s="1135"/>
      <c r="H37" s="1135"/>
      <c r="I37" s="1135"/>
      <c r="J37" s="1135"/>
      <c r="K37" s="1135"/>
      <c r="L37" s="265"/>
      <c r="M37" s="1202" t="s">
        <v>193</v>
      </c>
      <c r="N37" s="1203"/>
      <c r="O37" s="1203"/>
      <c r="P37" s="1203"/>
      <c r="Q37" s="1203"/>
      <c r="R37" s="1203"/>
      <c r="S37" s="1203"/>
      <c r="T37" s="1203"/>
      <c r="U37" s="1203"/>
      <c r="V37" s="1204"/>
      <c r="W37" s="136"/>
      <c r="X37" s="136"/>
      <c r="Y37" s="228"/>
      <c r="Z37" s="228"/>
      <c r="AA37" s="228"/>
      <c r="AB37" s="228"/>
      <c r="AC37" s="228"/>
      <c r="AD37" s="228"/>
      <c r="AE37" s="228"/>
      <c r="AF37" s="228"/>
      <c r="AG37" s="228"/>
      <c r="AH37" s="228"/>
      <c r="AI37" s="228"/>
    </row>
    <row r="38" spans="1:35" ht="11.25" customHeight="1">
      <c r="A38" s="438" t="s">
        <v>288</v>
      </c>
      <c r="B38" s="136"/>
      <c r="C38" s="136"/>
      <c r="D38" s="150"/>
      <c r="E38" s="1118"/>
      <c r="F38" s="1118"/>
      <c r="G38" s="1118"/>
      <c r="H38" s="1118"/>
      <c r="I38" s="1118"/>
      <c r="J38" s="1118"/>
      <c r="K38" s="1118"/>
      <c r="L38" s="169"/>
      <c r="M38" s="1205"/>
      <c r="N38" s="1119"/>
      <c r="O38" s="1119"/>
      <c r="P38" s="1119"/>
      <c r="Q38" s="1119"/>
      <c r="R38" s="1119"/>
      <c r="S38" s="1119"/>
      <c r="T38" s="1119"/>
      <c r="U38" s="1119"/>
      <c r="V38" s="1172"/>
      <c r="W38" s="136"/>
      <c r="X38" s="136"/>
      <c r="Y38" s="228"/>
      <c r="Z38" s="228"/>
      <c r="AA38" s="228"/>
      <c r="AB38" s="228"/>
      <c r="AC38" s="228"/>
      <c r="AD38" s="228"/>
      <c r="AE38" s="228"/>
      <c r="AF38" s="228"/>
      <c r="AG38" s="228"/>
      <c r="AH38" s="228"/>
      <c r="AI38" s="228"/>
    </row>
    <row r="39" spans="1:35" ht="2.25" customHeight="1">
      <c r="A39" s="1136"/>
      <c r="B39" s="1119"/>
      <c r="C39" s="1119"/>
      <c r="D39" s="1119"/>
      <c r="E39" s="1119"/>
      <c r="F39" s="1119"/>
      <c r="G39" s="1119"/>
      <c r="H39" s="1119"/>
      <c r="I39" s="1119"/>
      <c r="J39" s="1119"/>
      <c r="K39" s="1119"/>
      <c r="L39" s="1137"/>
      <c r="M39" s="1206"/>
      <c r="N39" s="1207"/>
      <c r="O39" s="1207"/>
      <c r="P39" s="1207"/>
      <c r="Q39" s="1207"/>
      <c r="R39" s="1207"/>
      <c r="S39" s="1207"/>
      <c r="T39" s="1207"/>
      <c r="U39" s="1207"/>
      <c r="V39" s="1208"/>
      <c r="W39" s="136"/>
      <c r="X39" s="136"/>
      <c r="Y39" s="228"/>
      <c r="Z39" s="228"/>
      <c r="AA39" s="228"/>
      <c r="AB39" s="228"/>
      <c r="AC39" s="228"/>
      <c r="AD39" s="228"/>
      <c r="AE39" s="228"/>
      <c r="AF39" s="228"/>
      <c r="AG39" s="228"/>
      <c r="AH39" s="228"/>
      <c r="AI39" s="228"/>
    </row>
    <row r="40" spans="1:35" ht="9.75" customHeight="1">
      <c r="A40" s="439" t="s">
        <v>58</v>
      </c>
      <c r="B40" s="136" t="s">
        <v>289</v>
      </c>
      <c r="C40" s="136"/>
      <c r="D40" s="150"/>
      <c r="E40" s="150"/>
      <c r="F40" s="150"/>
      <c r="G40" s="150"/>
      <c r="H40" s="150"/>
      <c r="I40" s="150"/>
      <c r="J40" s="150"/>
      <c r="K40" s="136"/>
      <c r="L40" s="169"/>
      <c r="M40" s="171" t="s">
        <v>300</v>
      </c>
      <c r="N40" s="232"/>
      <c r="O40" s="1192" t="s">
        <v>301</v>
      </c>
      <c r="P40" s="135" t="s">
        <v>59</v>
      </c>
      <c r="Q40" s="230"/>
      <c r="R40" s="1195" t="s">
        <v>302</v>
      </c>
      <c r="S40" s="135" t="s">
        <v>60</v>
      </c>
      <c r="T40" s="230"/>
      <c r="U40" s="1195" t="s">
        <v>303</v>
      </c>
      <c r="V40" s="440" t="s">
        <v>61</v>
      </c>
      <c r="W40" s="136"/>
      <c r="X40" s="136"/>
      <c r="Y40" s="228"/>
      <c r="Z40" s="228"/>
      <c r="AA40" s="228"/>
      <c r="AB40" s="228"/>
      <c r="AC40" s="228"/>
      <c r="AD40" s="228"/>
      <c r="AE40" s="228"/>
      <c r="AF40" s="228"/>
      <c r="AG40" s="228"/>
      <c r="AH40" s="228"/>
      <c r="AI40" s="228"/>
    </row>
    <row r="41" spans="1:35" ht="9.75" customHeight="1">
      <c r="A41" s="1136"/>
      <c r="B41" s="136" t="s">
        <v>290</v>
      </c>
      <c r="C41" s="136"/>
      <c r="D41" s="150"/>
      <c r="E41" s="150"/>
      <c r="F41" s="150"/>
      <c r="G41" s="150"/>
      <c r="H41" s="150"/>
      <c r="I41" s="150"/>
      <c r="J41" s="150"/>
      <c r="K41" s="136"/>
      <c r="L41" s="169"/>
      <c r="M41" s="1120"/>
      <c r="N41" s="1121"/>
      <c r="O41" s="1193"/>
      <c r="P41" s="1165"/>
      <c r="Q41" s="1166"/>
      <c r="R41" s="1196"/>
      <c r="S41" s="1165"/>
      <c r="T41" s="1166"/>
      <c r="U41" s="1196"/>
      <c r="V41" s="1163"/>
      <c r="W41" s="136"/>
      <c r="X41" s="136"/>
      <c r="Y41" s="228"/>
      <c r="Z41" s="228"/>
      <c r="AA41" s="228"/>
      <c r="AB41" s="228"/>
      <c r="AC41" s="228"/>
      <c r="AD41" s="228"/>
      <c r="AE41" s="228"/>
      <c r="AF41" s="228"/>
      <c r="AG41" s="228"/>
      <c r="AH41" s="228"/>
      <c r="AI41" s="228"/>
    </row>
    <row r="42" spans="1:35" ht="9.75" customHeight="1">
      <c r="A42" s="1136"/>
      <c r="B42" s="136" t="s">
        <v>31</v>
      </c>
      <c r="C42" s="136"/>
      <c r="D42" s="150"/>
      <c r="E42" s="136"/>
      <c r="F42" s="1118"/>
      <c r="G42" s="1118"/>
      <c r="H42" s="1118"/>
      <c r="I42" s="1118"/>
      <c r="J42" s="1118"/>
      <c r="K42" s="1118"/>
      <c r="L42" s="169"/>
      <c r="M42" s="1122"/>
      <c r="N42" s="1123"/>
      <c r="O42" s="1193"/>
      <c r="P42" s="1167"/>
      <c r="Q42" s="1168"/>
      <c r="R42" s="1196"/>
      <c r="S42" s="1167"/>
      <c r="T42" s="1168"/>
      <c r="U42" s="1196"/>
      <c r="V42" s="1164"/>
      <c r="W42" s="136"/>
      <c r="X42" s="136"/>
      <c r="Y42" s="228"/>
      <c r="Z42" s="228"/>
      <c r="AA42" s="228"/>
      <c r="AB42" s="228"/>
      <c r="AC42" s="228"/>
      <c r="AD42" s="228"/>
      <c r="AE42" s="228"/>
      <c r="AF42" s="228"/>
      <c r="AG42" s="228"/>
      <c r="AH42" s="228"/>
      <c r="AI42" s="228"/>
    </row>
    <row r="43" spans="1:35" ht="12" customHeight="1">
      <c r="A43" s="439" t="s">
        <v>62</v>
      </c>
      <c r="B43" s="136" t="s">
        <v>291</v>
      </c>
      <c r="C43" s="136"/>
      <c r="D43" s="136"/>
      <c r="E43" s="136"/>
      <c r="F43" s="136"/>
      <c r="G43" s="136"/>
      <c r="H43" s="136"/>
      <c r="I43" s="136"/>
      <c r="J43" s="136"/>
      <c r="K43" s="136"/>
      <c r="L43" s="169"/>
      <c r="M43" s="172" t="s">
        <v>194</v>
      </c>
      <c r="N43" s="137"/>
      <c r="O43" s="1193"/>
      <c r="P43" s="135" t="s">
        <v>63</v>
      </c>
      <c r="Q43" s="230"/>
      <c r="R43" s="1196"/>
      <c r="S43" s="135" t="s">
        <v>64</v>
      </c>
      <c r="T43" s="230"/>
      <c r="U43" s="1196"/>
      <c r="V43" s="440" t="s">
        <v>65</v>
      </c>
      <c r="W43" s="136"/>
      <c r="X43" s="136"/>
      <c r="Y43" s="228"/>
      <c r="Z43" s="228"/>
      <c r="AA43" s="228"/>
      <c r="AB43" s="228"/>
      <c r="AC43" s="228"/>
      <c r="AD43" s="228"/>
      <c r="AE43" s="228"/>
      <c r="AF43" s="228"/>
      <c r="AG43" s="228"/>
      <c r="AH43" s="228"/>
      <c r="AI43" s="228"/>
    </row>
    <row r="44" spans="1:35" ht="9.75" customHeight="1">
      <c r="A44" s="1136"/>
      <c r="B44" s="136" t="s">
        <v>292</v>
      </c>
      <c r="C44" s="136"/>
      <c r="D44" s="136"/>
      <c r="E44" s="136"/>
      <c r="F44" s="136"/>
      <c r="G44" s="136"/>
      <c r="H44" s="136"/>
      <c r="I44" s="136"/>
      <c r="J44" s="136"/>
      <c r="K44" s="136"/>
      <c r="L44" s="169"/>
      <c r="M44" s="1120"/>
      <c r="N44" s="1121"/>
      <c r="O44" s="1193"/>
      <c r="P44" s="1165"/>
      <c r="Q44" s="1166"/>
      <c r="R44" s="1196"/>
      <c r="S44" s="1165"/>
      <c r="T44" s="1166"/>
      <c r="U44" s="1196"/>
      <c r="V44" s="1163"/>
      <c r="W44" s="136"/>
      <c r="X44" s="136"/>
      <c r="Y44" s="228"/>
      <c r="Z44" s="228"/>
      <c r="AA44" s="228"/>
      <c r="AB44" s="228"/>
      <c r="AC44" s="228"/>
      <c r="AD44" s="228"/>
      <c r="AE44" s="228"/>
      <c r="AF44" s="228"/>
      <c r="AG44" s="228"/>
      <c r="AH44" s="228"/>
      <c r="AI44" s="228"/>
    </row>
    <row r="45" spans="1:35" ht="9.75" customHeight="1">
      <c r="A45" s="1136"/>
      <c r="B45" s="136" t="s">
        <v>293</v>
      </c>
      <c r="C45" s="136"/>
      <c r="D45" s="136"/>
      <c r="E45" s="136"/>
      <c r="F45" s="136"/>
      <c r="G45" s="136"/>
      <c r="H45" s="136"/>
      <c r="I45" s="1119"/>
      <c r="J45" s="1119"/>
      <c r="K45" s="1119"/>
      <c r="L45" s="169"/>
      <c r="M45" s="1122"/>
      <c r="N45" s="1123"/>
      <c r="O45" s="1193"/>
      <c r="P45" s="1167"/>
      <c r="Q45" s="1168"/>
      <c r="R45" s="1196"/>
      <c r="S45" s="1167"/>
      <c r="T45" s="1168"/>
      <c r="U45" s="1196"/>
      <c r="V45" s="1164"/>
      <c r="W45" s="136"/>
      <c r="X45" s="136"/>
      <c r="Y45" s="228"/>
      <c r="Z45" s="228"/>
      <c r="AA45" s="228"/>
      <c r="AB45" s="228"/>
      <c r="AC45" s="228"/>
      <c r="AD45" s="228"/>
      <c r="AE45" s="228"/>
      <c r="AF45" s="228"/>
      <c r="AG45" s="228"/>
      <c r="AH45" s="228"/>
      <c r="AI45" s="228"/>
    </row>
    <row r="46" spans="1:35" ht="12" customHeight="1">
      <c r="A46" s="439" t="s">
        <v>66</v>
      </c>
      <c r="B46" s="136" t="s">
        <v>294</v>
      </c>
      <c r="C46" s="136"/>
      <c r="D46" s="136"/>
      <c r="E46" s="136"/>
      <c r="F46" s="136"/>
      <c r="G46" s="136"/>
      <c r="H46" s="136"/>
      <c r="I46" s="136"/>
      <c r="J46" s="136"/>
      <c r="K46" s="136"/>
      <c r="L46" s="169"/>
      <c r="M46" s="173" t="s">
        <v>195</v>
      </c>
      <c r="N46" s="137"/>
      <c r="O46" s="1193"/>
      <c r="P46" s="135" t="s">
        <v>67</v>
      </c>
      <c r="Q46" s="230"/>
      <c r="R46" s="1196"/>
      <c r="S46" s="135" t="s">
        <v>68</v>
      </c>
      <c r="T46" s="230"/>
      <c r="U46" s="1196"/>
      <c r="V46" s="440" t="s">
        <v>69</v>
      </c>
      <c r="W46" s="136"/>
      <c r="X46" s="136"/>
      <c r="Y46" s="228"/>
      <c r="Z46" s="228"/>
      <c r="AA46" s="228"/>
      <c r="AB46" s="228"/>
      <c r="AC46" s="228"/>
      <c r="AD46" s="228"/>
      <c r="AE46" s="228"/>
      <c r="AF46" s="228"/>
      <c r="AG46" s="228"/>
      <c r="AH46" s="228"/>
      <c r="AI46" s="228"/>
    </row>
    <row r="47" spans="1:35" ht="9.75" customHeight="1">
      <c r="A47" s="441"/>
      <c r="B47" s="136" t="s">
        <v>295</v>
      </c>
      <c r="C47" s="136"/>
      <c r="D47" s="136"/>
      <c r="E47" s="136"/>
      <c r="F47" s="136"/>
      <c r="G47" s="136"/>
      <c r="H47" s="136"/>
      <c r="I47" s="136"/>
      <c r="J47" s="136"/>
      <c r="K47" s="136"/>
      <c r="L47" s="169"/>
      <c r="M47" s="1120"/>
      <c r="N47" s="1121"/>
      <c r="O47" s="1193"/>
      <c r="P47" s="1165"/>
      <c r="Q47" s="1166"/>
      <c r="R47" s="1196"/>
      <c r="S47" s="1165"/>
      <c r="T47" s="1166"/>
      <c r="U47" s="1196"/>
      <c r="V47" s="1163"/>
      <c r="W47" s="136"/>
      <c r="X47" s="136"/>
      <c r="Y47" s="228"/>
      <c r="Z47" s="228"/>
      <c r="AA47" s="228"/>
      <c r="AB47" s="228"/>
      <c r="AC47" s="228"/>
      <c r="AD47" s="228"/>
      <c r="AE47" s="228"/>
      <c r="AF47" s="228"/>
      <c r="AG47" s="228"/>
      <c r="AH47" s="228"/>
      <c r="AI47" s="228"/>
    </row>
    <row r="48" spans="1:35" ht="9.75" customHeight="1" thickBot="1">
      <c r="A48" s="441"/>
      <c r="B48" s="136" t="s">
        <v>296</v>
      </c>
      <c r="C48" s="136"/>
      <c r="D48" s="136"/>
      <c r="E48" s="136"/>
      <c r="F48" s="136"/>
      <c r="G48" s="136"/>
      <c r="H48" s="136"/>
      <c r="I48" s="136"/>
      <c r="J48" s="136"/>
      <c r="K48" s="136"/>
      <c r="L48" s="169"/>
      <c r="M48" s="1124"/>
      <c r="N48" s="1125"/>
      <c r="O48" s="1193"/>
      <c r="P48" s="1174"/>
      <c r="Q48" s="1175"/>
      <c r="R48" s="1196"/>
      <c r="S48" s="1174"/>
      <c r="T48" s="1175"/>
      <c r="U48" s="1196"/>
      <c r="V48" s="1173"/>
      <c r="W48" s="136"/>
      <c r="X48" s="136"/>
      <c r="Y48" s="228"/>
      <c r="Z48" s="228"/>
      <c r="AA48" s="228"/>
      <c r="AB48" s="228"/>
      <c r="AC48" s="228"/>
      <c r="AD48" s="228"/>
      <c r="AE48" s="228"/>
      <c r="AF48" s="228"/>
      <c r="AG48" s="228"/>
      <c r="AH48" s="228"/>
      <c r="AI48" s="228"/>
    </row>
    <row r="49" spans="1:35" ht="12" customHeight="1">
      <c r="A49" s="1183"/>
      <c r="B49" s="1184"/>
      <c r="C49" s="1184"/>
      <c r="D49" s="1184"/>
      <c r="E49" s="1184"/>
      <c r="F49" s="1184"/>
      <c r="G49" s="1184"/>
      <c r="H49" s="1184"/>
      <c r="I49" s="1184"/>
      <c r="J49" s="1184"/>
      <c r="K49" s="1184"/>
      <c r="L49" s="169"/>
      <c r="M49" s="170" t="s">
        <v>196</v>
      </c>
      <c r="N49" s="139"/>
      <c r="O49" s="1193"/>
      <c r="P49" s="174" t="s">
        <v>70</v>
      </c>
      <c r="Q49" s="231"/>
      <c r="R49" s="1196"/>
      <c r="S49" s="174" t="s">
        <v>71</v>
      </c>
      <c r="T49" s="231"/>
      <c r="U49" s="1196"/>
      <c r="V49" s="442" t="s">
        <v>72</v>
      </c>
      <c r="W49" s="136"/>
      <c r="X49" s="136"/>
      <c r="Y49" s="228"/>
      <c r="Z49" s="228"/>
      <c r="AA49" s="228"/>
      <c r="AB49" s="228"/>
      <c r="AC49" s="228"/>
      <c r="AD49" s="228"/>
      <c r="AE49" s="228"/>
      <c r="AF49" s="228"/>
      <c r="AG49" s="228"/>
      <c r="AH49" s="228"/>
      <c r="AI49" s="228"/>
    </row>
    <row r="50" spans="1:35" ht="9.75" customHeight="1">
      <c r="A50" s="1185"/>
      <c r="B50" s="1186"/>
      <c r="C50" s="1186"/>
      <c r="D50" s="1186"/>
      <c r="E50" s="1186"/>
      <c r="F50" s="1186"/>
      <c r="G50" s="1186"/>
      <c r="H50" s="1186"/>
      <c r="I50" s="1186"/>
      <c r="J50" s="1186"/>
      <c r="K50" s="1186"/>
      <c r="L50" s="169"/>
      <c r="M50" s="1179"/>
      <c r="N50" s="1180"/>
      <c r="O50" s="1193"/>
      <c r="P50" s="1187"/>
      <c r="Q50" s="1188"/>
      <c r="R50" s="1196"/>
      <c r="S50" s="1187"/>
      <c r="T50" s="1188"/>
      <c r="U50" s="1196"/>
      <c r="V50" s="1198"/>
      <c r="W50" s="136"/>
      <c r="X50" s="136"/>
      <c r="Y50" s="228"/>
      <c r="Z50" s="228"/>
      <c r="AA50" s="228"/>
      <c r="AB50" s="228"/>
      <c r="AC50" s="228"/>
      <c r="AD50" s="228"/>
      <c r="AE50" s="228"/>
      <c r="AF50" s="228"/>
      <c r="AG50" s="228"/>
      <c r="AH50" s="228"/>
      <c r="AI50" s="228"/>
    </row>
    <row r="51" spans="1:35" ht="9.75" customHeight="1" thickBot="1">
      <c r="A51" s="1185"/>
      <c r="B51" s="1186"/>
      <c r="C51" s="1186"/>
      <c r="D51" s="1186"/>
      <c r="E51" s="1186"/>
      <c r="F51" s="1186"/>
      <c r="G51" s="1186"/>
      <c r="H51" s="1186"/>
      <c r="I51" s="1186"/>
      <c r="J51" s="1186"/>
      <c r="K51" s="1186"/>
      <c r="L51" s="169"/>
      <c r="M51" s="1181"/>
      <c r="N51" s="1182"/>
      <c r="O51" s="1194"/>
      <c r="P51" s="1189"/>
      <c r="Q51" s="1190"/>
      <c r="R51" s="1197"/>
      <c r="S51" s="1189"/>
      <c r="T51" s="1190"/>
      <c r="U51" s="1197"/>
      <c r="V51" s="1199"/>
      <c r="W51" s="136"/>
      <c r="X51" s="136"/>
      <c r="Y51" s="228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</row>
    <row r="52" spans="1:35" ht="11.25" customHeight="1">
      <c r="A52" s="441"/>
      <c r="B52" s="640" t="s">
        <v>192</v>
      </c>
      <c r="C52" s="136"/>
      <c r="D52" s="136"/>
      <c r="E52" s="136"/>
      <c r="F52" s="136"/>
      <c r="G52" s="136"/>
      <c r="H52" s="1119"/>
      <c r="I52" s="1119"/>
      <c r="J52" s="1119"/>
      <c r="K52" s="1119"/>
      <c r="L52" s="169"/>
      <c r="M52" s="175" t="s">
        <v>197</v>
      </c>
      <c r="N52" s="136"/>
      <c r="O52" s="1119"/>
      <c r="P52" s="1119"/>
      <c r="Q52" s="1119"/>
      <c r="R52" s="1119"/>
      <c r="S52" s="1119"/>
      <c r="T52" s="1119"/>
      <c r="U52" s="1119"/>
      <c r="V52" s="1172"/>
      <c r="W52" s="136"/>
      <c r="X52" s="136"/>
      <c r="Y52" s="228"/>
      <c r="Z52" s="228"/>
      <c r="AA52" s="228"/>
      <c r="AB52" s="228"/>
      <c r="AC52" s="228"/>
      <c r="AD52" s="228"/>
      <c r="AE52" s="228"/>
      <c r="AF52" s="228"/>
      <c r="AG52" s="228"/>
      <c r="AH52" s="228"/>
      <c r="AI52" s="228"/>
    </row>
    <row r="53" spans="1:35" ht="17.25" customHeight="1">
      <c r="A53" s="1161"/>
      <c r="B53" s="1162"/>
      <c r="C53" s="1162"/>
      <c r="D53" s="1162"/>
      <c r="E53" s="1162"/>
      <c r="F53" s="1162"/>
      <c r="G53" s="1162"/>
      <c r="H53" s="1162"/>
      <c r="I53" s="1162"/>
      <c r="J53" s="1162"/>
      <c r="K53" s="1162"/>
      <c r="L53" s="169"/>
      <c r="M53" s="1176"/>
      <c r="N53" s="1177"/>
      <c r="O53" s="1177"/>
      <c r="P53" s="1177"/>
      <c r="Q53" s="1177"/>
      <c r="R53" s="1177"/>
      <c r="S53" s="1177"/>
      <c r="T53" s="1177"/>
      <c r="U53" s="1177"/>
      <c r="V53" s="1178"/>
      <c r="W53" s="136"/>
      <c r="X53" s="136"/>
      <c r="Y53" s="228"/>
      <c r="Z53" s="228"/>
      <c r="AA53" s="228"/>
      <c r="AB53" s="228"/>
      <c r="AC53" s="228"/>
      <c r="AD53" s="228"/>
      <c r="AE53" s="228"/>
      <c r="AF53" s="228"/>
      <c r="AG53" s="228"/>
      <c r="AH53" s="228"/>
      <c r="AI53" s="228"/>
    </row>
    <row r="54" spans="1:35" ht="17.25" customHeight="1">
      <c r="A54" s="1161"/>
      <c r="B54" s="1162"/>
      <c r="C54" s="1162"/>
      <c r="D54" s="1162"/>
      <c r="E54" s="1162"/>
      <c r="F54" s="1162"/>
      <c r="G54" s="1162"/>
      <c r="H54" s="1162"/>
      <c r="I54" s="1162"/>
      <c r="J54" s="1162"/>
      <c r="K54" s="1162"/>
      <c r="L54" s="169"/>
      <c r="M54" s="1176"/>
      <c r="N54" s="1177"/>
      <c r="O54" s="1177"/>
      <c r="P54" s="1177"/>
      <c r="Q54" s="1177"/>
      <c r="R54" s="1177"/>
      <c r="S54" s="1177"/>
      <c r="T54" s="1177"/>
      <c r="U54" s="1177"/>
      <c r="V54" s="1178"/>
      <c r="W54" s="136"/>
      <c r="X54" s="136"/>
      <c r="Y54" s="228"/>
      <c r="Z54" s="228"/>
      <c r="AA54" s="228"/>
      <c r="AB54" s="228"/>
      <c r="AC54" s="228"/>
      <c r="AD54" s="228"/>
      <c r="AE54" s="228"/>
      <c r="AF54" s="228"/>
      <c r="AG54" s="228"/>
      <c r="AH54" s="228"/>
      <c r="AI54" s="228"/>
    </row>
    <row r="55" spans="1:35" ht="17.25" customHeight="1">
      <c r="A55" s="1161"/>
      <c r="B55" s="1162"/>
      <c r="C55" s="1162"/>
      <c r="D55" s="1162"/>
      <c r="E55" s="1162"/>
      <c r="F55" s="1162"/>
      <c r="G55" s="1162"/>
      <c r="H55" s="1162"/>
      <c r="I55" s="1162"/>
      <c r="J55" s="1162"/>
      <c r="K55" s="1162"/>
      <c r="L55" s="169"/>
      <c r="M55" s="1169"/>
      <c r="N55" s="1170"/>
      <c r="O55" s="1170"/>
      <c r="P55" s="1162"/>
      <c r="Q55" s="1162"/>
      <c r="R55" s="1162"/>
      <c r="S55" s="1162"/>
      <c r="T55" s="1162"/>
      <c r="U55" s="1162"/>
      <c r="V55" s="1171"/>
      <c r="W55" s="136"/>
      <c r="X55" s="136"/>
      <c r="Y55" s="228"/>
      <c r="Z55" s="228"/>
      <c r="AA55" s="228"/>
      <c r="AB55" s="228"/>
      <c r="AC55" s="228"/>
      <c r="AD55" s="228"/>
      <c r="AE55" s="228"/>
      <c r="AF55" s="228"/>
      <c r="AG55" s="228"/>
      <c r="AH55" s="228"/>
      <c r="AI55" s="228"/>
    </row>
    <row r="56" spans="1:35" ht="12.75" customHeight="1" thickBot="1">
      <c r="A56" s="411"/>
      <c r="B56" s="443" t="s">
        <v>297</v>
      </c>
      <c r="C56" s="443"/>
      <c r="D56" s="443"/>
      <c r="E56" s="443" t="s">
        <v>298</v>
      </c>
      <c r="F56" s="412"/>
      <c r="G56" s="443"/>
      <c r="H56" s="443"/>
      <c r="I56" s="443"/>
      <c r="J56" s="443"/>
      <c r="K56" s="443"/>
      <c r="L56" s="444"/>
      <c r="M56" s="445"/>
      <c r="N56" s="443" t="s">
        <v>181</v>
      </c>
      <c r="O56" s="443"/>
      <c r="P56" s="443"/>
      <c r="Q56" s="443" t="s">
        <v>298</v>
      </c>
      <c r="R56" s="412"/>
      <c r="S56" s="443"/>
      <c r="T56" s="443"/>
      <c r="U56" s="443"/>
      <c r="V56" s="446"/>
      <c r="W56" s="136"/>
      <c r="X56" s="136"/>
      <c r="Y56" s="228"/>
      <c r="Z56" s="228"/>
      <c r="AA56" s="228"/>
      <c r="AB56" s="228"/>
      <c r="AC56" s="228"/>
      <c r="AD56" s="228"/>
      <c r="AE56" s="228"/>
      <c r="AF56" s="228"/>
      <c r="AG56" s="228"/>
      <c r="AH56" s="228"/>
      <c r="AI56" s="228"/>
    </row>
    <row r="57" spans="1:35" ht="14.25" customHeight="1">
      <c r="A57" s="176" t="s">
        <v>299</v>
      </c>
      <c r="B57" s="147"/>
      <c r="C57" s="147"/>
      <c r="D57" s="147"/>
      <c r="E57" s="147"/>
      <c r="F57" s="147"/>
      <c r="G57" s="233">
        <v>1</v>
      </c>
      <c r="H57" s="233">
        <v>2</v>
      </c>
      <c r="I57" s="233">
        <v>3</v>
      </c>
      <c r="J57" s="233">
        <v>4</v>
      </c>
      <c r="K57" s="233">
        <v>5</v>
      </c>
      <c r="L57" s="142">
        <v>6</v>
      </c>
      <c r="M57" s="141">
        <v>7</v>
      </c>
      <c r="N57" s="233">
        <v>8</v>
      </c>
      <c r="O57" s="233">
        <v>9</v>
      </c>
      <c r="P57" s="233">
        <v>10</v>
      </c>
      <c r="Q57" s="233">
        <v>11</v>
      </c>
      <c r="R57" s="233">
        <v>12</v>
      </c>
      <c r="S57" s="233">
        <v>13</v>
      </c>
      <c r="T57" s="233">
        <v>14</v>
      </c>
      <c r="U57" s="233">
        <v>15</v>
      </c>
      <c r="V57" s="136"/>
      <c r="W57" s="136"/>
      <c r="X57" s="136"/>
      <c r="Y57" s="228"/>
      <c r="Z57" s="228"/>
      <c r="AA57" s="228"/>
      <c r="AB57" s="228"/>
      <c r="AC57" s="228"/>
      <c r="AD57" s="228"/>
      <c r="AE57" s="228"/>
      <c r="AF57" s="228"/>
      <c r="AG57" s="228"/>
      <c r="AH57" s="228"/>
      <c r="AI57" s="228"/>
    </row>
    <row r="58" spans="1:35" ht="18" customHeight="1">
      <c r="A58" s="136"/>
      <c r="B58" s="136"/>
      <c r="C58" s="136"/>
      <c r="D58" s="136"/>
      <c r="E58" s="136"/>
      <c r="F58" s="136"/>
      <c r="G58" s="136"/>
      <c r="H58" s="136"/>
      <c r="I58" s="136"/>
      <c r="J58" s="136"/>
      <c r="K58" s="136"/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136"/>
      <c r="W58" s="136"/>
      <c r="X58" s="136"/>
      <c r="Y58" s="228"/>
      <c r="Z58" s="228"/>
      <c r="AA58" s="228"/>
      <c r="AB58" s="228"/>
      <c r="AC58" s="228"/>
      <c r="AD58" s="228"/>
      <c r="AE58" s="228"/>
      <c r="AF58" s="228"/>
      <c r="AG58" s="228"/>
      <c r="AH58" s="228"/>
      <c r="AI58" s="228"/>
    </row>
    <row r="59" spans="1:35" ht="11.25" customHeight="1">
      <c r="A59" s="136"/>
      <c r="B59" s="136"/>
      <c r="C59" s="136"/>
      <c r="D59" s="136"/>
      <c r="E59" s="136"/>
      <c r="F59" s="136"/>
      <c r="G59" s="136"/>
      <c r="H59" s="136"/>
      <c r="I59" s="136"/>
      <c r="J59" s="136"/>
      <c r="K59" s="136"/>
      <c r="L59" s="136"/>
      <c r="M59" s="136"/>
      <c r="N59" s="136"/>
      <c r="O59" s="136"/>
      <c r="P59" s="136"/>
      <c r="Q59" s="136"/>
      <c r="R59" s="136"/>
      <c r="S59" s="136"/>
      <c r="T59" s="136"/>
      <c r="U59" s="136"/>
      <c r="V59" s="136"/>
      <c r="W59" s="136"/>
      <c r="X59" s="136"/>
      <c r="Y59" s="228"/>
      <c r="Z59" s="228"/>
      <c r="AA59" s="228"/>
      <c r="AB59" s="228"/>
      <c r="AC59" s="228"/>
      <c r="AD59" s="228"/>
      <c r="AE59" s="228"/>
      <c r="AF59" s="228"/>
      <c r="AG59" s="228"/>
      <c r="AH59" s="228"/>
      <c r="AI59" s="228"/>
    </row>
    <row r="60" spans="1:35" ht="5.25" customHeight="1">
      <c r="A60" s="136"/>
      <c r="B60" s="136"/>
      <c r="C60" s="136"/>
      <c r="D60" s="136"/>
      <c r="E60" s="136"/>
      <c r="F60" s="136"/>
      <c r="G60" s="136"/>
      <c r="H60" s="136"/>
      <c r="I60" s="136"/>
      <c r="J60" s="136"/>
      <c r="K60" s="136"/>
      <c r="L60" s="136"/>
      <c r="M60" s="136"/>
      <c r="N60" s="136"/>
      <c r="O60" s="136"/>
      <c r="P60" s="136"/>
      <c r="Q60" s="136"/>
      <c r="R60" s="136"/>
      <c r="S60" s="136"/>
      <c r="T60" s="136"/>
      <c r="U60" s="136"/>
      <c r="V60" s="136"/>
      <c r="W60" s="136"/>
      <c r="X60" s="136"/>
      <c r="Y60" s="228"/>
      <c r="Z60" s="228"/>
      <c r="AA60" s="228"/>
      <c r="AB60" s="228"/>
      <c r="AC60" s="228"/>
      <c r="AD60" s="228"/>
      <c r="AE60" s="228"/>
      <c r="AF60" s="228"/>
      <c r="AG60" s="228"/>
      <c r="AH60" s="228"/>
      <c r="AI60" s="228"/>
    </row>
    <row r="61" spans="1:35" ht="6" customHeight="1">
      <c r="A61" s="136"/>
      <c r="B61" s="136"/>
      <c r="C61" s="136"/>
      <c r="D61" s="136"/>
      <c r="E61" s="136"/>
      <c r="F61" s="136"/>
      <c r="G61" s="136"/>
      <c r="H61" s="136"/>
      <c r="I61" s="136"/>
      <c r="J61" s="136"/>
      <c r="K61" s="136"/>
      <c r="L61" s="136"/>
      <c r="M61" s="136"/>
      <c r="N61" s="136"/>
      <c r="O61" s="136"/>
      <c r="P61" s="136"/>
      <c r="Q61" s="136"/>
      <c r="R61" s="136"/>
      <c r="S61" s="136"/>
      <c r="T61" s="136"/>
      <c r="U61" s="136"/>
      <c r="V61" s="136"/>
      <c r="W61" s="136"/>
      <c r="X61" s="136"/>
      <c r="Y61" s="228"/>
      <c r="Z61" s="228"/>
      <c r="AA61" s="228"/>
      <c r="AB61" s="228"/>
      <c r="AC61" s="228"/>
      <c r="AD61" s="228"/>
      <c r="AE61" s="228"/>
      <c r="AF61" s="228"/>
      <c r="AG61" s="228"/>
      <c r="AH61" s="228"/>
      <c r="AI61" s="228"/>
    </row>
    <row r="62" spans="1:35" ht="6" customHeight="1">
      <c r="A62" s="136"/>
      <c r="B62" s="136"/>
      <c r="C62" s="136"/>
      <c r="D62" s="136"/>
      <c r="E62" s="136"/>
      <c r="F62" s="136"/>
      <c r="G62" s="136"/>
      <c r="H62" s="136"/>
      <c r="I62" s="136"/>
      <c r="J62" s="136"/>
      <c r="K62" s="136"/>
      <c r="L62" s="136"/>
      <c r="M62" s="136"/>
      <c r="N62" s="136"/>
      <c r="O62" s="136"/>
      <c r="P62" s="136"/>
      <c r="Q62" s="136"/>
      <c r="R62" s="136"/>
      <c r="S62" s="136"/>
      <c r="T62" s="136"/>
      <c r="U62" s="136"/>
      <c r="V62" s="136"/>
      <c r="W62" s="136"/>
      <c r="X62" s="136"/>
      <c r="Y62" s="228"/>
      <c r="Z62" s="228"/>
      <c r="AA62" s="228"/>
      <c r="AB62" s="228"/>
      <c r="AC62" s="228"/>
      <c r="AD62" s="228"/>
      <c r="AE62" s="228"/>
      <c r="AF62" s="228"/>
      <c r="AG62" s="228"/>
      <c r="AH62" s="228"/>
      <c r="AI62" s="228"/>
    </row>
    <row r="63" spans="1:35" ht="18" customHeight="1">
      <c r="A63" s="136"/>
      <c r="B63" s="136"/>
      <c r="C63" s="136"/>
      <c r="D63" s="136"/>
      <c r="E63" s="136"/>
      <c r="F63" s="136"/>
      <c r="G63" s="136"/>
      <c r="H63" s="136"/>
      <c r="I63" s="136"/>
      <c r="J63" s="136"/>
      <c r="K63" s="136"/>
      <c r="L63" s="136"/>
      <c r="M63" s="136"/>
      <c r="N63" s="136"/>
      <c r="O63" s="136"/>
      <c r="P63" s="136"/>
      <c r="Q63" s="136"/>
      <c r="R63" s="136"/>
      <c r="S63" s="136"/>
      <c r="T63" s="136"/>
      <c r="U63" s="136"/>
      <c r="V63" s="136"/>
      <c r="W63" s="136"/>
      <c r="X63" s="136"/>
      <c r="Y63" s="228"/>
      <c r="Z63" s="228"/>
      <c r="AA63" s="228"/>
      <c r="AB63" s="228"/>
      <c r="AC63" s="228"/>
      <c r="AD63" s="228"/>
      <c r="AE63" s="228"/>
      <c r="AF63" s="228"/>
      <c r="AG63" s="228"/>
      <c r="AH63" s="228"/>
      <c r="AI63" s="228"/>
    </row>
    <row r="64" spans="1:35" ht="18" customHeight="1">
      <c r="A64" s="136"/>
      <c r="B64" s="136"/>
      <c r="C64" s="136"/>
      <c r="D64" s="136"/>
      <c r="E64" s="136"/>
      <c r="F64" s="136"/>
      <c r="G64" s="136"/>
      <c r="H64" s="136"/>
      <c r="I64" s="136"/>
      <c r="J64" s="136"/>
      <c r="K64" s="136"/>
      <c r="L64" s="136"/>
      <c r="M64" s="136"/>
      <c r="N64" s="136"/>
      <c r="O64" s="136"/>
      <c r="P64" s="136"/>
      <c r="Q64" s="136"/>
      <c r="R64" s="136"/>
      <c r="S64" s="136"/>
      <c r="T64" s="136"/>
      <c r="U64" s="136"/>
      <c r="V64" s="136"/>
      <c r="W64" s="136"/>
      <c r="X64" s="136"/>
      <c r="Y64" s="228"/>
      <c r="Z64" s="228"/>
      <c r="AA64" s="228"/>
      <c r="AB64" s="228"/>
      <c r="AC64" s="228"/>
      <c r="AD64" s="228"/>
      <c r="AE64" s="228"/>
      <c r="AF64" s="228"/>
      <c r="AG64" s="228"/>
      <c r="AH64" s="228"/>
      <c r="AI64" s="228"/>
    </row>
    <row r="65" spans="1:35" ht="18" customHeight="1">
      <c r="A65" s="136"/>
      <c r="B65" s="136"/>
      <c r="C65" s="136"/>
      <c r="D65" s="136"/>
      <c r="E65" s="136"/>
      <c r="F65" s="136"/>
      <c r="G65" s="136"/>
      <c r="H65" s="136"/>
      <c r="I65" s="136"/>
      <c r="J65" s="136"/>
      <c r="K65" s="136"/>
      <c r="L65" s="136"/>
      <c r="M65" s="136"/>
      <c r="N65" s="136"/>
      <c r="O65" s="136"/>
      <c r="P65" s="136"/>
      <c r="Q65" s="136"/>
      <c r="R65" s="136"/>
      <c r="S65" s="136"/>
      <c r="T65" s="136"/>
      <c r="U65" s="136"/>
      <c r="V65" s="136"/>
      <c r="W65" s="136"/>
      <c r="X65" s="136"/>
      <c r="Y65" s="228"/>
      <c r="Z65" s="228"/>
      <c r="AA65" s="228"/>
      <c r="AB65" s="228"/>
      <c r="AC65" s="228"/>
      <c r="AD65" s="228"/>
      <c r="AE65" s="228"/>
      <c r="AF65" s="228"/>
      <c r="AG65" s="228"/>
      <c r="AH65" s="228"/>
      <c r="AI65" s="228"/>
    </row>
    <row r="66" spans="1:35" ht="18" customHeight="1">
      <c r="A66" s="136"/>
      <c r="B66" s="136"/>
      <c r="C66" s="136"/>
      <c r="D66" s="136"/>
      <c r="E66" s="136"/>
      <c r="F66" s="136"/>
      <c r="G66" s="136"/>
      <c r="H66" s="136"/>
      <c r="I66" s="136"/>
      <c r="J66" s="136"/>
      <c r="K66" s="136"/>
      <c r="L66" s="136"/>
      <c r="M66" s="136"/>
      <c r="N66" s="136"/>
      <c r="O66" s="136"/>
      <c r="P66" s="136"/>
      <c r="Q66" s="136"/>
      <c r="R66" s="136"/>
      <c r="S66" s="136"/>
      <c r="T66" s="136"/>
      <c r="U66" s="136"/>
      <c r="V66" s="136"/>
      <c r="W66" s="136"/>
      <c r="X66" s="136"/>
      <c r="Y66" s="228"/>
      <c r="Z66" s="228"/>
      <c r="AA66" s="228"/>
      <c r="AB66" s="228"/>
      <c r="AC66" s="228"/>
      <c r="AD66" s="228"/>
      <c r="AE66" s="228"/>
      <c r="AF66" s="228"/>
      <c r="AG66" s="228"/>
      <c r="AH66" s="228"/>
      <c r="AI66" s="228"/>
    </row>
    <row r="67" spans="1:35" ht="18" customHeight="1">
      <c r="A67" s="136"/>
      <c r="B67" s="136"/>
      <c r="C67" s="136"/>
      <c r="D67" s="136"/>
      <c r="E67" s="136"/>
      <c r="F67" s="136"/>
      <c r="G67" s="136"/>
      <c r="H67" s="136"/>
      <c r="I67" s="136"/>
      <c r="J67" s="136"/>
      <c r="K67" s="136"/>
      <c r="L67" s="136"/>
      <c r="M67" s="136"/>
      <c r="N67" s="136"/>
      <c r="O67" s="136"/>
      <c r="P67" s="136"/>
      <c r="Q67" s="136"/>
      <c r="R67" s="136"/>
      <c r="S67" s="136"/>
      <c r="T67" s="136"/>
      <c r="U67" s="136"/>
      <c r="V67" s="136"/>
      <c r="W67" s="136"/>
      <c r="X67" s="136"/>
      <c r="Y67" s="228"/>
      <c r="Z67" s="228"/>
      <c r="AA67" s="228"/>
      <c r="AB67" s="228"/>
      <c r="AC67" s="228"/>
      <c r="AD67" s="228"/>
      <c r="AE67" s="228"/>
      <c r="AF67" s="228"/>
      <c r="AG67" s="228"/>
      <c r="AH67" s="228"/>
      <c r="AI67" s="228"/>
    </row>
    <row r="68" spans="1:35" ht="18" customHeight="1">
      <c r="A68" s="136"/>
      <c r="B68" s="136"/>
      <c r="C68" s="136"/>
      <c r="D68" s="136"/>
      <c r="E68" s="136"/>
      <c r="F68" s="136"/>
      <c r="G68" s="136"/>
      <c r="H68" s="136"/>
      <c r="I68" s="136"/>
      <c r="J68" s="136"/>
      <c r="K68" s="136"/>
      <c r="L68" s="136"/>
      <c r="M68" s="136"/>
      <c r="N68" s="136"/>
      <c r="O68" s="136"/>
      <c r="P68" s="136"/>
      <c r="Q68" s="136"/>
      <c r="R68" s="136"/>
      <c r="S68" s="136"/>
      <c r="T68" s="136"/>
      <c r="U68" s="136"/>
      <c r="V68" s="136"/>
      <c r="W68" s="136"/>
      <c r="X68" s="136"/>
      <c r="Y68" s="228"/>
      <c r="Z68" s="228"/>
      <c r="AA68" s="228"/>
      <c r="AB68" s="228"/>
      <c r="AC68" s="228"/>
      <c r="AD68" s="228"/>
      <c r="AE68" s="228"/>
      <c r="AF68" s="228"/>
      <c r="AG68" s="228"/>
      <c r="AH68" s="228"/>
      <c r="AI68" s="228"/>
    </row>
    <row r="69" spans="1:35" ht="18" customHeight="1">
      <c r="A69" s="136"/>
      <c r="B69" s="136"/>
      <c r="C69" s="136"/>
      <c r="D69" s="136"/>
      <c r="E69" s="136"/>
      <c r="F69" s="136"/>
      <c r="G69" s="136"/>
      <c r="H69" s="136"/>
      <c r="I69" s="136"/>
      <c r="J69" s="136"/>
      <c r="K69" s="136"/>
      <c r="L69" s="136"/>
      <c r="M69" s="136"/>
      <c r="N69" s="136"/>
      <c r="O69" s="136"/>
      <c r="P69" s="136"/>
      <c r="Q69" s="136"/>
      <c r="R69" s="136"/>
      <c r="S69" s="136"/>
      <c r="T69" s="136"/>
      <c r="U69" s="136"/>
      <c r="V69" s="136"/>
      <c r="W69" s="136"/>
      <c r="X69" s="136"/>
      <c r="Y69" s="228"/>
      <c r="Z69" s="228"/>
      <c r="AA69" s="228"/>
      <c r="AB69" s="228"/>
      <c r="AC69" s="228"/>
      <c r="AD69" s="228"/>
      <c r="AE69" s="228"/>
      <c r="AF69" s="228"/>
      <c r="AG69" s="228"/>
      <c r="AH69" s="228"/>
      <c r="AI69" s="228"/>
    </row>
    <row r="70" spans="1:35" ht="18" customHeight="1">
      <c r="A70" s="136"/>
      <c r="B70" s="136"/>
      <c r="C70" s="136"/>
      <c r="D70" s="136"/>
      <c r="E70" s="136"/>
      <c r="F70" s="136"/>
      <c r="G70" s="136"/>
      <c r="H70" s="136"/>
      <c r="I70" s="136"/>
      <c r="J70" s="136"/>
      <c r="K70" s="136"/>
      <c r="L70" s="136"/>
      <c r="M70" s="136"/>
      <c r="N70" s="136"/>
      <c r="O70" s="136"/>
      <c r="P70" s="136"/>
      <c r="Q70" s="136"/>
      <c r="R70" s="136"/>
      <c r="S70" s="136"/>
      <c r="T70" s="136"/>
      <c r="U70" s="136"/>
      <c r="V70" s="136"/>
      <c r="W70" s="136"/>
      <c r="X70" s="136"/>
      <c r="Y70" s="228"/>
      <c r="Z70" s="228"/>
      <c r="AA70" s="228"/>
      <c r="AB70" s="228"/>
      <c r="AC70" s="228"/>
      <c r="AD70" s="228"/>
      <c r="AE70" s="228"/>
      <c r="AF70" s="228"/>
      <c r="AG70" s="228"/>
      <c r="AH70" s="228"/>
      <c r="AI70" s="228"/>
    </row>
    <row r="71" spans="1:35" ht="18" customHeight="1">
      <c r="A71" s="136"/>
      <c r="B71" s="136"/>
      <c r="C71" s="136"/>
      <c r="D71" s="136"/>
      <c r="E71" s="136"/>
      <c r="F71" s="136"/>
      <c r="G71" s="136"/>
      <c r="H71" s="136"/>
      <c r="I71" s="136"/>
      <c r="J71" s="136"/>
      <c r="K71" s="136"/>
      <c r="L71" s="136"/>
      <c r="M71" s="136"/>
      <c r="N71" s="136"/>
      <c r="O71" s="136"/>
      <c r="P71" s="136"/>
      <c r="Q71" s="136"/>
      <c r="R71" s="136"/>
      <c r="S71" s="136"/>
      <c r="T71" s="136"/>
      <c r="U71" s="136"/>
      <c r="V71" s="136"/>
      <c r="W71" s="136"/>
      <c r="X71" s="136"/>
      <c r="Y71" s="228"/>
      <c r="Z71" s="228"/>
      <c r="AA71" s="228"/>
      <c r="AB71" s="228"/>
      <c r="AC71" s="228"/>
      <c r="AD71" s="228"/>
      <c r="AE71" s="228"/>
      <c r="AF71" s="228"/>
      <c r="AG71" s="228"/>
      <c r="AH71" s="228"/>
      <c r="AI71" s="228"/>
    </row>
    <row r="72" spans="1:35" ht="18" customHeight="1">
      <c r="A72" s="136"/>
      <c r="B72" s="136"/>
      <c r="C72" s="136"/>
      <c r="D72" s="136"/>
      <c r="E72" s="136"/>
      <c r="F72" s="136"/>
      <c r="G72" s="136"/>
      <c r="H72" s="136"/>
      <c r="I72" s="136"/>
      <c r="J72" s="136"/>
      <c r="K72" s="136"/>
      <c r="L72" s="136"/>
      <c r="M72" s="136"/>
      <c r="N72" s="136"/>
      <c r="O72" s="136"/>
      <c r="P72" s="136"/>
      <c r="Q72" s="136"/>
      <c r="R72" s="136"/>
      <c r="S72" s="136"/>
      <c r="T72" s="136"/>
      <c r="U72" s="136"/>
      <c r="V72" s="136"/>
      <c r="W72" s="136"/>
      <c r="X72" s="136"/>
      <c r="Y72" s="228"/>
      <c r="Z72" s="228"/>
      <c r="AA72" s="228"/>
      <c r="AB72" s="228"/>
      <c r="AC72" s="228"/>
      <c r="AD72" s="228"/>
      <c r="AE72" s="228"/>
      <c r="AF72" s="228"/>
      <c r="AG72" s="228"/>
      <c r="AH72" s="228"/>
      <c r="AI72" s="228"/>
    </row>
    <row r="73" spans="1:35" ht="18" customHeight="1">
      <c r="A73" s="136"/>
      <c r="B73" s="136"/>
      <c r="C73" s="136"/>
      <c r="D73" s="136"/>
      <c r="E73" s="136"/>
      <c r="F73" s="136"/>
      <c r="G73" s="136"/>
      <c r="H73" s="136"/>
      <c r="I73" s="136"/>
      <c r="J73" s="136"/>
      <c r="K73" s="136"/>
      <c r="L73" s="136"/>
      <c r="M73" s="136"/>
      <c r="N73" s="136"/>
      <c r="O73" s="136"/>
      <c r="P73" s="136"/>
      <c r="Q73" s="136"/>
      <c r="R73" s="136"/>
      <c r="S73" s="136"/>
      <c r="T73" s="136"/>
      <c r="U73" s="136"/>
      <c r="V73" s="136"/>
      <c r="W73" s="136"/>
      <c r="X73" s="136"/>
      <c r="Y73" s="228"/>
      <c r="Z73" s="228"/>
      <c r="AA73" s="228"/>
      <c r="AB73" s="228"/>
      <c r="AC73" s="228"/>
      <c r="AD73" s="228"/>
      <c r="AE73" s="228"/>
      <c r="AF73" s="228"/>
      <c r="AG73" s="228"/>
      <c r="AH73" s="228"/>
      <c r="AI73" s="228"/>
    </row>
    <row r="74" spans="1:35" ht="18" customHeight="1">
      <c r="A74" s="136"/>
      <c r="B74" s="136"/>
      <c r="C74" s="136"/>
      <c r="D74" s="136"/>
      <c r="E74" s="136"/>
      <c r="F74" s="136"/>
      <c r="G74" s="136"/>
      <c r="H74" s="136"/>
      <c r="I74" s="136"/>
      <c r="J74" s="136"/>
      <c r="K74" s="136"/>
      <c r="L74" s="136"/>
      <c r="M74" s="136"/>
      <c r="N74" s="136"/>
      <c r="O74" s="136"/>
      <c r="P74" s="136"/>
      <c r="Q74" s="136"/>
      <c r="R74" s="136"/>
      <c r="S74" s="136"/>
      <c r="T74" s="136"/>
      <c r="U74" s="136"/>
      <c r="V74" s="136"/>
      <c r="W74" s="136"/>
      <c r="X74" s="136"/>
      <c r="Y74" s="228"/>
      <c r="Z74" s="228"/>
      <c r="AA74" s="228"/>
      <c r="AB74" s="228"/>
      <c r="AC74" s="228"/>
      <c r="AD74" s="228"/>
      <c r="AE74" s="228"/>
      <c r="AF74" s="228"/>
      <c r="AG74" s="228"/>
      <c r="AH74" s="228"/>
      <c r="AI74" s="228"/>
    </row>
    <row r="75" spans="1:35" ht="18" customHeight="1">
      <c r="A75" s="136"/>
      <c r="B75" s="136"/>
      <c r="C75" s="136"/>
      <c r="D75" s="136"/>
      <c r="E75" s="136"/>
      <c r="F75" s="136"/>
      <c r="G75" s="136"/>
      <c r="H75" s="136"/>
      <c r="I75" s="136"/>
      <c r="J75" s="136"/>
      <c r="K75" s="136"/>
      <c r="L75" s="136"/>
      <c r="M75" s="136"/>
      <c r="N75" s="136"/>
      <c r="O75" s="136"/>
      <c r="P75" s="136"/>
      <c r="Q75" s="136"/>
      <c r="R75" s="136"/>
      <c r="S75" s="136"/>
      <c r="T75" s="136"/>
      <c r="U75" s="136"/>
      <c r="V75" s="136"/>
      <c r="W75" s="136"/>
      <c r="X75" s="136"/>
      <c r="Y75" s="228"/>
      <c r="Z75" s="228"/>
      <c r="AA75" s="228"/>
      <c r="AB75" s="228"/>
      <c r="AC75" s="228"/>
      <c r="AD75" s="228"/>
      <c r="AE75" s="228"/>
      <c r="AF75" s="228"/>
      <c r="AG75" s="228"/>
      <c r="AH75" s="228"/>
      <c r="AI75" s="228"/>
    </row>
    <row r="76" spans="1:35" ht="18" customHeight="1">
      <c r="A76" s="136"/>
      <c r="B76" s="136"/>
      <c r="C76" s="136"/>
      <c r="D76" s="136"/>
      <c r="E76" s="136"/>
      <c r="F76" s="136"/>
      <c r="G76" s="136"/>
      <c r="H76" s="136"/>
      <c r="I76" s="136"/>
      <c r="J76" s="136"/>
      <c r="K76" s="136"/>
      <c r="L76" s="136"/>
      <c r="M76" s="136"/>
      <c r="N76" s="136"/>
      <c r="O76" s="136"/>
      <c r="P76" s="136"/>
      <c r="Q76" s="136"/>
      <c r="R76" s="136"/>
      <c r="S76" s="136"/>
      <c r="T76" s="136"/>
      <c r="U76" s="136"/>
      <c r="V76" s="136"/>
      <c r="W76" s="136"/>
      <c r="X76" s="136"/>
      <c r="Y76" s="228"/>
      <c r="Z76" s="228"/>
      <c r="AA76" s="228"/>
      <c r="AB76" s="228"/>
      <c r="AC76" s="228"/>
      <c r="AD76" s="228"/>
      <c r="AE76" s="228"/>
      <c r="AF76" s="228"/>
      <c r="AG76" s="228"/>
      <c r="AH76" s="228"/>
      <c r="AI76" s="228"/>
    </row>
    <row r="77" spans="1:35" ht="18" customHeight="1">
      <c r="A77" s="136"/>
      <c r="B77" s="136"/>
      <c r="C77" s="136"/>
      <c r="D77" s="136"/>
      <c r="E77" s="136"/>
      <c r="F77" s="136"/>
      <c r="G77" s="136"/>
      <c r="H77" s="136"/>
      <c r="I77" s="136"/>
      <c r="J77" s="136"/>
      <c r="K77" s="136"/>
      <c r="L77" s="136"/>
      <c r="M77" s="136"/>
      <c r="N77" s="136"/>
      <c r="O77" s="136"/>
      <c r="P77" s="136"/>
      <c r="Q77" s="136"/>
      <c r="R77" s="136"/>
      <c r="S77" s="136"/>
      <c r="T77" s="136"/>
      <c r="U77" s="136"/>
      <c r="V77" s="136"/>
      <c r="W77" s="136"/>
      <c r="X77" s="136"/>
      <c r="Y77" s="228"/>
      <c r="Z77" s="228"/>
      <c r="AA77" s="228"/>
      <c r="AB77" s="228"/>
      <c r="AC77" s="228"/>
      <c r="AD77" s="228"/>
      <c r="AE77" s="228"/>
      <c r="AF77" s="228"/>
      <c r="AG77" s="228"/>
      <c r="AH77" s="228"/>
      <c r="AI77" s="228"/>
    </row>
    <row r="78" spans="1:35" ht="18" customHeight="1">
      <c r="A78" s="136"/>
      <c r="B78" s="136"/>
      <c r="C78" s="136"/>
      <c r="D78" s="136"/>
      <c r="E78" s="136"/>
      <c r="F78" s="136"/>
      <c r="G78" s="136"/>
      <c r="H78" s="136"/>
      <c r="I78" s="136"/>
      <c r="J78" s="136"/>
      <c r="K78" s="136"/>
      <c r="L78" s="136"/>
      <c r="M78" s="136"/>
      <c r="N78" s="136"/>
      <c r="O78" s="136"/>
      <c r="P78" s="136"/>
      <c r="Q78" s="136"/>
      <c r="R78" s="136"/>
      <c r="S78" s="136"/>
      <c r="T78" s="136"/>
      <c r="U78" s="136"/>
      <c r="V78" s="136"/>
      <c r="W78" s="136"/>
      <c r="X78" s="136"/>
      <c r="Y78" s="228"/>
      <c r="Z78" s="228"/>
      <c r="AA78" s="228"/>
      <c r="AB78" s="228"/>
      <c r="AC78" s="228"/>
      <c r="AD78" s="228"/>
      <c r="AE78" s="228"/>
      <c r="AF78" s="228"/>
      <c r="AG78" s="228"/>
      <c r="AH78" s="228"/>
      <c r="AI78" s="228"/>
    </row>
    <row r="79" spans="1:35" ht="18" customHeight="1">
      <c r="A79" s="136"/>
      <c r="B79" s="136"/>
      <c r="C79" s="136"/>
      <c r="D79" s="136"/>
      <c r="E79" s="136"/>
      <c r="F79" s="136"/>
      <c r="G79" s="136"/>
      <c r="H79" s="136"/>
      <c r="I79" s="136"/>
      <c r="J79" s="136"/>
      <c r="K79" s="136"/>
      <c r="L79" s="136"/>
      <c r="M79" s="136"/>
      <c r="N79" s="136"/>
      <c r="O79" s="136"/>
      <c r="P79" s="136"/>
      <c r="Q79" s="136"/>
      <c r="R79" s="136"/>
      <c r="S79" s="136"/>
      <c r="T79" s="136"/>
      <c r="U79" s="136"/>
      <c r="V79" s="136"/>
      <c r="W79" s="136"/>
      <c r="X79" s="136"/>
      <c r="Y79" s="228"/>
      <c r="Z79" s="228"/>
      <c r="AA79" s="228"/>
      <c r="AB79" s="228"/>
      <c r="AC79" s="228"/>
      <c r="AD79" s="228"/>
      <c r="AE79" s="228"/>
      <c r="AF79" s="228"/>
      <c r="AG79" s="228"/>
      <c r="AH79" s="228"/>
      <c r="AI79" s="228"/>
    </row>
    <row r="80" spans="1:35" ht="18" customHeight="1">
      <c r="A80" s="136"/>
      <c r="B80" s="136"/>
      <c r="C80" s="136"/>
      <c r="D80" s="136"/>
      <c r="E80" s="136"/>
      <c r="F80" s="136"/>
      <c r="G80" s="136"/>
      <c r="H80" s="136"/>
      <c r="I80" s="136"/>
      <c r="J80" s="136"/>
      <c r="K80" s="136"/>
      <c r="L80" s="136"/>
      <c r="M80" s="136"/>
      <c r="N80" s="136"/>
      <c r="O80" s="136"/>
      <c r="P80" s="136"/>
      <c r="Q80" s="136"/>
      <c r="R80" s="136"/>
      <c r="S80" s="136"/>
      <c r="T80" s="136"/>
      <c r="U80" s="136"/>
      <c r="V80" s="136"/>
      <c r="W80" s="136"/>
      <c r="X80" s="136"/>
      <c r="Y80" s="228"/>
      <c r="Z80" s="228"/>
      <c r="AA80" s="228"/>
      <c r="AB80" s="228"/>
      <c r="AC80" s="228"/>
      <c r="AD80" s="228"/>
      <c r="AE80" s="228"/>
      <c r="AF80" s="228"/>
      <c r="AG80" s="228"/>
      <c r="AH80" s="228"/>
      <c r="AI80" s="228"/>
    </row>
    <row r="81" spans="1:35" ht="18" customHeight="1">
      <c r="A81" s="136"/>
      <c r="B81" s="136"/>
      <c r="C81" s="136"/>
      <c r="D81" s="136"/>
      <c r="E81" s="136"/>
      <c r="F81" s="136"/>
      <c r="G81" s="136"/>
      <c r="H81" s="136"/>
      <c r="I81" s="136"/>
      <c r="J81" s="136"/>
      <c r="K81" s="136"/>
      <c r="L81" s="136"/>
      <c r="M81" s="136"/>
      <c r="N81" s="136"/>
      <c r="O81" s="136"/>
      <c r="P81" s="136"/>
      <c r="Q81" s="136"/>
      <c r="R81" s="136"/>
      <c r="S81" s="136"/>
      <c r="T81" s="136"/>
      <c r="U81" s="136"/>
      <c r="V81" s="136"/>
      <c r="W81" s="136"/>
      <c r="X81" s="136"/>
      <c r="Y81" s="228"/>
      <c r="Z81" s="228"/>
      <c r="AA81" s="228"/>
      <c r="AB81" s="228"/>
      <c r="AC81" s="228"/>
      <c r="AD81" s="228"/>
      <c r="AE81" s="228"/>
      <c r="AF81" s="228"/>
      <c r="AG81" s="228"/>
      <c r="AH81" s="228"/>
      <c r="AI81" s="228"/>
    </row>
    <row r="82" spans="1:35" ht="18" customHeight="1">
      <c r="A82" s="136"/>
      <c r="B82" s="136"/>
      <c r="C82" s="136"/>
      <c r="D82" s="136"/>
      <c r="E82" s="136"/>
      <c r="F82" s="136"/>
      <c r="G82" s="136"/>
      <c r="H82" s="136"/>
      <c r="I82" s="136"/>
      <c r="J82" s="136"/>
      <c r="K82" s="136"/>
      <c r="L82" s="136"/>
      <c r="M82" s="136"/>
      <c r="N82" s="136"/>
      <c r="O82" s="136"/>
      <c r="P82" s="136"/>
      <c r="Q82" s="136"/>
      <c r="R82" s="136"/>
      <c r="S82" s="136"/>
      <c r="T82" s="136"/>
      <c r="U82" s="136"/>
      <c r="V82" s="136"/>
      <c r="W82" s="136"/>
      <c r="X82" s="136"/>
      <c r="Y82" s="228"/>
      <c r="Z82" s="228"/>
      <c r="AA82" s="228"/>
      <c r="AB82" s="228"/>
      <c r="AC82" s="228"/>
      <c r="AD82" s="228"/>
      <c r="AE82" s="228"/>
      <c r="AF82" s="228"/>
      <c r="AG82" s="228"/>
      <c r="AH82" s="228"/>
      <c r="AI82" s="228"/>
    </row>
    <row r="83" spans="1:35" ht="18" customHeight="1">
      <c r="A83" s="136"/>
      <c r="B83" s="136"/>
      <c r="C83" s="136"/>
      <c r="D83" s="136"/>
      <c r="E83" s="136"/>
      <c r="F83" s="136"/>
      <c r="G83" s="136"/>
      <c r="H83" s="136"/>
      <c r="I83" s="136"/>
      <c r="J83" s="136"/>
      <c r="K83" s="136"/>
      <c r="L83" s="136"/>
      <c r="M83" s="136"/>
      <c r="N83" s="136"/>
      <c r="O83" s="136"/>
      <c r="P83" s="136"/>
      <c r="Q83" s="136"/>
      <c r="R83" s="136"/>
      <c r="S83" s="136"/>
      <c r="T83" s="136"/>
      <c r="U83" s="136"/>
      <c r="V83" s="136"/>
      <c r="W83" s="136"/>
      <c r="X83" s="136"/>
      <c r="Y83" s="228"/>
      <c r="Z83" s="228"/>
      <c r="AA83" s="228"/>
      <c r="AB83" s="228"/>
      <c r="AC83" s="228"/>
      <c r="AD83" s="228"/>
      <c r="AE83" s="228"/>
      <c r="AF83" s="228"/>
      <c r="AG83" s="228"/>
      <c r="AH83" s="228"/>
      <c r="AI83" s="228"/>
    </row>
    <row r="84" spans="1:35" ht="18" customHeight="1">
      <c r="A84" s="136"/>
      <c r="B84" s="136"/>
      <c r="C84" s="136"/>
      <c r="D84" s="136"/>
      <c r="E84" s="136"/>
      <c r="F84" s="136"/>
      <c r="G84" s="136"/>
      <c r="H84" s="136"/>
      <c r="I84" s="136"/>
      <c r="J84" s="136"/>
      <c r="K84" s="136"/>
      <c r="L84" s="136"/>
      <c r="M84" s="136"/>
      <c r="N84" s="136"/>
      <c r="O84" s="136"/>
      <c r="P84" s="136"/>
      <c r="Q84" s="136"/>
      <c r="R84" s="136"/>
      <c r="S84" s="136"/>
      <c r="T84" s="136"/>
      <c r="U84" s="136"/>
      <c r="V84" s="136"/>
      <c r="W84" s="136"/>
      <c r="X84" s="136"/>
      <c r="Y84" s="228"/>
      <c r="Z84" s="228"/>
      <c r="AA84" s="228"/>
      <c r="AB84" s="228"/>
      <c r="AC84" s="228"/>
      <c r="AD84" s="228"/>
      <c r="AE84" s="228"/>
      <c r="AF84" s="228"/>
      <c r="AG84" s="228"/>
      <c r="AH84" s="228"/>
      <c r="AI84" s="228"/>
    </row>
    <row r="85" spans="1:35" ht="18" customHeight="1">
      <c r="A85" s="136"/>
      <c r="B85" s="136"/>
      <c r="C85" s="136"/>
      <c r="D85" s="136"/>
      <c r="E85" s="136"/>
      <c r="F85" s="136"/>
      <c r="G85" s="136"/>
      <c r="H85" s="136"/>
      <c r="I85" s="136"/>
      <c r="J85" s="136"/>
      <c r="K85" s="136"/>
      <c r="L85" s="136"/>
      <c r="M85" s="136"/>
      <c r="N85" s="136"/>
      <c r="O85" s="136"/>
      <c r="P85" s="136"/>
      <c r="Q85" s="136"/>
      <c r="R85" s="136"/>
      <c r="S85" s="136"/>
      <c r="T85" s="136"/>
      <c r="U85" s="136"/>
      <c r="V85" s="136"/>
      <c r="W85" s="136"/>
      <c r="X85" s="136"/>
      <c r="Y85" s="228"/>
      <c r="Z85" s="228"/>
      <c r="AA85" s="228"/>
      <c r="AB85" s="228"/>
      <c r="AC85" s="228"/>
      <c r="AD85" s="228"/>
      <c r="AE85" s="228"/>
      <c r="AF85" s="228"/>
      <c r="AG85" s="228"/>
      <c r="AH85" s="228"/>
      <c r="AI85" s="228"/>
    </row>
    <row r="86" spans="1:35" ht="18" customHeight="1">
      <c r="A86" s="136"/>
      <c r="B86" s="136"/>
      <c r="C86" s="136"/>
      <c r="D86" s="136"/>
      <c r="E86" s="136"/>
      <c r="F86" s="136"/>
      <c r="G86" s="136"/>
      <c r="H86" s="136"/>
      <c r="I86" s="136"/>
      <c r="J86" s="136"/>
      <c r="K86" s="136"/>
      <c r="L86" s="136"/>
      <c r="M86" s="136"/>
      <c r="N86" s="136"/>
      <c r="O86" s="136"/>
      <c r="P86" s="136"/>
      <c r="Q86" s="136"/>
      <c r="R86" s="136"/>
      <c r="S86" s="136"/>
      <c r="T86" s="136"/>
      <c r="U86" s="136"/>
      <c r="V86" s="136"/>
      <c r="W86" s="136"/>
      <c r="X86" s="136"/>
      <c r="Y86" s="228"/>
      <c r="Z86" s="228"/>
      <c r="AA86" s="228"/>
      <c r="AB86" s="228"/>
      <c r="AC86" s="228"/>
      <c r="AD86" s="228"/>
      <c r="AE86" s="228"/>
      <c r="AF86" s="228"/>
      <c r="AG86" s="228"/>
      <c r="AH86" s="228"/>
      <c r="AI86" s="228"/>
    </row>
    <row r="87" spans="1:35" ht="18" customHeight="1">
      <c r="A87" s="136"/>
      <c r="B87" s="136"/>
      <c r="C87" s="136"/>
      <c r="D87" s="136"/>
      <c r="E87" s="136"/>
      <c r="F87" s="136"/>
      <c r="G87" s="136"/>
      <c r="H87" s="136"/>
      <c r="I87" s="136"/>
      <c r="J87" s="136"/>
      <c r="K87" s="136"/>
      <c r="L87" s="136"/>
      <c r="M87" s="136"/>
      <c r="N87" s="136"/>
      <c r="O87" s="136"/>
      <c r="P87" s="136"/>
      <c r="Q87" s="136"/>
      <c r="R87" s="136"/>
      <c r="S87" s="136"/>
      <c r="T87" s="136"/>
      <c r="U87" s="136"/>
      <c r="V87" s="136"/>
      <c r="W87" s="136"/>
      <c r="X87" s="136"/>
      <c r="Y87" s="228"/>
      <c r="Z87" s="228"/>
      <c r="AA87" s="228"/>
      <c r="AB87" s="228"/>
      <c r="AC87" s="228"/>
      <c r="AD87" s="228"/>
      <c r="AE87" s="228"/>
      <c r="AF87" s="228"/>
      <c r="AG87" s="228"/>
      <c r="AH87" s="228"/>
      <c r="AI87" s="228"/>
    </row>
    <row r="88" spans="1:35" ht="18" customHeight="1">
      <c r="A88" s="136"/>
      <c r="B88" s="136"/>
      <c r="C88" s="136"/>
      <c r="D88" s="136"/>
      <c r="E88" s="136"/>
      <c r="F88" s="136"/>
      <c r="G88" s="136"/>
      <c r="H88" s="136"/>
      <c r="I88" s="136"/>
      <c r="J88" s="136"/>
      <c r="K88" s="136"/>
      <c r="L88" s="136"/>
      <c r="M88" s="136"/>
      <c r="N88" s="136"/>
      <c r="O88" s="136"/>
      <c r="P88" s="136"/>
      <c r="Q88" s="136"/>
      <c r="R88" s="136"/>
      <c r="S88" s="136"/>
      <c r="T88" s="136"/>
      <c r="U88" s="136"/>
      <c r="V88" s="136"/>
      <c r="W88" s="136"/>
      <c r="X88" s="136"/>
      <c r="Y88" s="228"/>
      <c r="Z88" s="228"/>
      <c r="AA88" s="228"/>
      <c r="AB88" s="228"/>
      <c r="AC88" s="228"/>
      <c r="AD88" s="228"/>
      <c r="AE88" s="228"/>
      <c r="AF88" s="228"/>
      <c r="AG88" s="228"/>
      <c r="AH88" s="228"/>
      <c r="AI88" s="228"/>
    </row>
    <row r="89" spans="1:35" ht="18" customHeight="1">
      <c r="A89" s="136"/>
      <c r="B89" s="136"/>
      <c r="C89" s="136"/>
      <c r="D89" s="136"/>
      <c r="E89" s="136"/>
      <c r="F89" s="136"/>
      <c r="G89" s="136"/>
      <c r="H89" s="136"/>
      <c r="I89" s="136"/>
      <c r="J89" s="136"/>
      <c r="K89" s="136"/>
      <c r="L89" s="136"/>
      <c r="M89" s="136"/>
      <c r="N89" s="136"/>
      <c r="O89" s="136"/>
      <c r="P89" s="136"/>
      <c r="Q89" s="136"/>
      <c r="R89" s="136"/>
      <c r="S89" s="136"/>
      <c r="T89" s="136"/>
      <c r="U89" s="136"/>
      <c r="V89" s="136"/>
      <c r="W89" s="136"/>
      <c r="X89" s="136"/>
      <c r="Y89" s="228"/>
      <c r="Z89" s="228"/>
      <c r="AA89" s="228"/>
      <c r="AB89" s="228"/>
      <c r="AC89" s="228"/>
      <c r="AD89" s="228"/>
      <c r="AE89" s="228"/>
      <c r="AF89" s="228"/>
      <c r="AG89" s="228"/>
      <c r="AH89" s="228"/>
      <c r="AI89" s="228"/>
    </row>
    <row r="90" spans="1:35" ht="18" customHeight="1">
      <c r="A90" s="136"/>
      <c r="B90" s="136"/>
      <c r="C90" s="136"/>
      <c r="D90" s="136"/>
      <c r="E90" s="136"/>
      <c r="F90" s="136"/>
      <c r="G90" s="136"/>
      <c r="H90" s="136"/>
      <c r="I90" s="136"/>
      <c r="J90" s="136"/>
      <c r="K90" s="136"/>
      <c r="L90" s="136"/>
      <c r="M90" s="136"/>
      <c r="N90" s="136"/>
      <c r="O90" s="136"/>
      <c r="P90" s="136"/>
      <c r="Q90" s="136"/>
      <c r="R90" s="136"/>
      <c r="S90" s="136"/>
      <c r="T90" s="136"/>
      <c r="U90" s="136"/>
      <c r="V90" s="136"/>
      <c r="W90" s="136"/>
      <c r="X90" s="136"/>
      <c r="Y90" s="228"/>
      <c r="Z90" s="228"/>
      <c r="AA90" s="228"/>
      <c r="AB90" s="228"/>
      <c r="AC90" s="228"/>
      <c r="AD90" s="228"/>
      <c r="AE90" s="228"/>
      <c r="AF90" s="228"/>
      <c r="AG90" s="228"/>
      <c r="AH90" s="228"/>
      <c r="AI90" s="228"/>
    </row>
    <row r="91" spans="1:35" ht="18" customHeight="1">
      <c r="A91" s="136"/>
      <c r="B91" s="136"/>
      <c r="C91" s="136"/>
      <c r="D91" s="136"/>
      <c r="E91" s="136"/>
      <c r="F91" s="136"/>
      <c r="G91" s="136"/>
      <c r="H91" s="136"/>
      <c r="I91" s="136"/>
      <c r="J91" s="136"/>
      <c r="K91" s="136"/>
      <c r="L91" s="136"/>
      <c r="M91" s="136"/>
      <c r="N91" s="136"/>
      <c r="O91" s="136"/>
      <c r="P91" s="136"/>
      <c r="Q91" s="136"/>
      <c r="R91" s="136"/>
      <c r="S91" s="136"/>
      <c r="T91" s="136"/>
      <c r="U91" s="136"/>
      <c r="V91" s="136"/>
      <c r="W91" s="136"/>
      <c r="X91" s="136"/>
      <c r="Y91" s="228"/>
      <c r="Z91" s="228"/>
      <c r="AA91" s="228"/>
      <c r="AB91" s="228"/>
      <c r="AC91" s="228"/>
      <c r="AD91" s="228"/>
      <c r="AE91" s="228"/>
      <c r="AF91" s="228"/>
      <c r="AG91" s="228"/>
      <c r="AH91" s="228"/>
      <c r="AI91" s="228"/>
    </row>
    <row r="92" spans="1:35" ht="18" customHeight="1">
      <c r="A92" s="136"/>
      <c r="B92" s="136"/>
      <c r="C92" s="136"/>
      <c r="D92" s="136"/>
      <c r="E92" s="136"/>
      <c r="F92" s="136"/>
      <c r="G92" s="136"/>
      <c r="H92" s="136"/>
      <c r="I92" s="136"/>
      <c r="J92" s="136"/>
      <c r="K92" s="136"/>
      <c r="L92" s="136"/>
      <c r="M92" s="136"/>
      <c r="N92" s="136"/>
      <c r="O92" s="136"/>
      <c r="P92" s="136"/>
      <c r="Q92" s="136"/>
      <c r="R92" s="136"/>
      <c r="S92" s="136"/>
      <c r="T92" s="136"/>
      <c r="U92" s="136"/>
      <c r="V92" s="136"/>
      <c r="W92" s="136"/>
      <c r="X92" s="136"/>
      <c r="Y92" s="228"/>
      <c r="Z92" s="228"/>
      <c r="AA92" s="228"/>
      <c r="AB92" s="228"/>
      <c r="AC92" s="228"/>
      <c r="AD92" s="228"/>
      <c r="AE92" s="228"/>
      <c r="AF92" s="228"/>
      <c r="AG92" s="228"/>
      <c r="AH92" s="228"/>
      <c r="AI92" s="228"/>
    </row>
    <row r="93" spans="1:35" ht="18" customHeight="1">
      <c r="A93" s="136"/>
      <c r="B93" s="136"/>
      <c r="C93" s="136"/>
      <c r="D93" s="136"/>
      <c r="E93" s="136"/>
      <c r="F93" s="136"/>
      <c r="G93" s="136"/>
      <c r="H93" s="136"/>
      <c r="I93" s="136"/>
      <c r="J93" s="136"/>
      <c r="K93" s="136"/>
      <c r="L93" s="136"/>
      <c r="M93" s="136"/>
      <c r="N93" s="136"/>
      <c r="O93" s="136"/>
      <c r="P93" s="136"/>
      <c r="Q93" s="136"/>
      <c r="R93" s="136"/>
      <c r="S93" s="136"/>
      <c r="T93" s="136"/>
      <c r="U93" s="136"/>
      <c r="V93" s="136"/>
      <c r="W93" s="136"/>
      <c r="X93" s="136"/>
      <c r="Y93" s="228"/>
      <c r="Z93" s="228"/>
      <c r="AA93" s="228"/>
      <c r="AB93" s="228"/>
      <c r="AC93" s="228"/>
      <c r="AD93" s="228"/>
      <c r="AE93" s="228"/>
      <c r="AF93" s="228"/>
      <c r="AG93" s="228"/>
      <c r="AH93" s="228"/>
      <c r="AI93" s="228"/>
    </row>
    <row r="94" spans="1:35" ht="18" customHeight="1">
      <c r="A94" s="136"/>
      <c r="B94" s="136"/>
      <c r="C94" s="136"/>
      <c r="D94" s="136"/>
      <c r="E94" s="136"/>
      <c r="F94" s="136"/>
      <c r="G94" s="136"/>
      <c r="H94" s="136"/>
      <c r="I94" s="136"/>
      <c r="J94" s="136"/>
      <c r="K94" s="136"/>
      <c r="L94" s="136"/>
      <c r="M94" s="136"/>
      <c r="N94" s="136"/>
      <c r="O94" s="136"/>
      <c r="P94" s="136"/>
      <c r="Q94" s="136"/>
      <c r="R94" s="136"/>
      <c r="S94" s="136"/>
      <c r="T94" s="136"/>
      <c r="U94" s="136"/>
      <c r="V94" s="136"/>
      <c r="W94" s="136"/>
      <c r="X94" s="136"/>
      <c r="Y94" s="228"/>
      <c r="Z94" s="228"/>
      <c r="AA94" s="228"/>
      <c r="AB94" s="228"/>
      <c r="AC94" s="228"/>
      <c r="AD94" s="228"/>
      <c r="AE94" s="228"/>
      <c r="AF94" s="228"/>
      <c r="AG94" s="228"/>
      <c r="AH94" s="228"/>
      <c r="AI94" s="228"/>
    </row>
    <row r="95" spans="1:35" ht="18" customHeight="1">
      <c r="A95" s="136"/>
      <c r="B95" s="136"/>
      <c r="C95" s="136"/>
      <c r="D95" s="136"/>
      <c r="E95" s="136"/>
      <c r="F95" s="136"/>
      <c r="G95" s="136"/>
      <c r="H95" s="136"/>
      <c r="I95" s="136"/>
      <c r="J95" s="136"/>
      <c r="K95" s="136"/>
      <c r="L95" s="136"/>
      <c r="M95" s="136"/>
      <c r="N95" s="136"/>
      <c r="O95" s="136"/>
      <c r="P95" s="136"/>
      <c r="Q95" s="136"/>
      <c r="R95" s="136"/>
      <c r="S95" s="136"/>
      <c r="T95" s="136"/>
      <c r="U95" s="136"/>
      <c r="V95" s="136"/>
      <c r="W95" s="136"/>
      <c r="X95" s="136"/>
      <c r="Y95" s="228"/>
      <c r="Z95" s="228"/>
      <c r="AA95" s="228"/>
      <c r="AB95" s="228"/>
      <c r="AC95" s="228"/>
      <c r="AD95" s="228"/>
      <c r="AE95" s="228"/>
      <c r="AF95" s="228"/>
      <c r="AG95" s="228"/>
      <c r="AH95" s="228"/>
      <c r="AI95" s="228"/>
    </row>
    <row r="96" spans="1:35" ht="18" customHeight="1">
      <c r="A96" s="136"/>
      <c r="B96" s="136"/>
      <c r="C96" s="136"/>
      <c r="D96" s="136"/>
      <c r="E96" s="136"/>
      <c r="F96" s="136"/>
      <c r="G96" s="136"/>
      <c r="H96" s="136"/>
      <c r="I96" s="136"/>
      <c r="J96" s="136"/>
      <c r="K96" s="136"/>
      <c r="L96" s="136"/>
      <c r="M96" s="136"/>
      <c r="N96" s="136"/>
      <c r="O96" s="136"/>
      <c r="P96" s="136"/>
      <c r="Q96" s="136"/>
      <c r="R96" s="136"/>
      <c r="S96" s="136"/>
      <c r="T96" s="136"/>
      <c r="U96" s="136"/>
      <c r="V96" s="136"/>
      <c r="W96" s="136"/>
      <c r="X96" s="136"/>
      <c r="Y96" s="228"/>
      <c r="Z96" s="228"/>
      <c r="AA96" s="228"/>
      <c r="AB96" s="228"/>
      <c r="AC96" s="228"/>
      <c r="AD96" s="228"/>
      <c r="AE96" s="228"/>
      <c r="AF96" s="228"/>
      <c r="AG96" s="228"/>
      <c r="AH96" s="228"/>
      <c r="AI96" s="228"/>
    </row>
    <row r="97" spans="1:35" ht="18" customHeight="1">
      <c r="A97" s="136"/>
      <c r="B97" s="136"/>
      <c r="C97" s="136"/>
      <c r="D97" s="136"/>
      <c r="E97" s="136"/>
      <c r="F97" s="136"/>
      <c r="G97" s="136"/>
      <c r="H97" s="136"/>
      <c r="I97" s="136"/>
      <c r="J97" s="136"/>
      <c r="K97" s="136"/>
      <c r="L97" s="136"/>
      <c r="M97" s="136"/>
      <c r="N97" s="136"/>
      <c r="O97" s="136"/>
      <c r="P97" s="136"/>
      <c r="Q97" s="136"/>
      <c r="R97" s="136"/>
      <c r="S97" s="136"/>
      <c r="T97" s="136"/>
      <c r="U97" s="136"/>
      <c r="V97" s="136"/>
      <c r="W97" s="136"/>
      <c r="X97" s="136"/>
      <c r="Y97" s="228"/>
      <c r="Z97" s="228"/>
      <c r="AA97" s="228"/>
      <c r="AB97" s="228"/>
      <c r="AC97" s="228"/>
      <c r="AD97" s="228"/>
      <c r="AE97" s="228"/>
      <c r="AF97" s="228"/>
      <c r="AG97" s="228"/>
      <c r="AH97" s="228"/>
      <c r="AI97" s="228"/>
    </row>
    <row r="98" spans="1:35" ht="18" customHeight="1">
      <c r="A98" s="136"/>
      <c r="B98" s="136"/>
      <c r="C98" s="136"/>
      <c r="D98" s="136"/>
      <c r="E98" s="136"/>
      <c r="F98" s="136"/>
      <c r="G98" s="136"/>
      <c r="H98" s="136"/>
      <c r="I98" s="136"/>
      <c r="J98" s="136"/>
      <c r="K98" s="136"/>
      <c r="L98" s="136"/>
      <c r="M98" s="136"/>
      <c r="N98" s="136"/>
      <c r="O98" s="136"/>
      <c r="P98" s="136"/>
      <c r="Q98" s="136"/>
      <c r="R98" s="136"/>
      <c r="S98" s="136"/>
      <c r="T98" s="136"/>
      <c r="U98" s="136"/>
      <c r="V98" s="136"/>
      <c r="W98" s="136"/>
      <c r="X98" s="136"/>
      <c r="Y98" s="228"/>
      <c r="Z98" s="228"/>
      <c r="AA98" s="228"/>
      <c r="AB98" s="228"/>
      <c r="AC98" s="228"/>
      <c r="AD98" s="228"/>
      <c r="AE98" s="228"/>
      <c r="AF98" s="228"/>
      <c r="AG98" s="228"/>
      <c r="AH98" s="228"/>
      <c r="AI98" s="228"/>
    </row>
    <row r="99" spans="1:35" ht="18" customHeight="1">
      <c r="A99" s="136"/>
      <c r="B99" s="136"/>
      <c r="C99" s="136"/>
      <c r="D99" s="136"/>
      <c r="E99" s="136"/>
      <c r="F99" s="136"/>
      <c r="G99" s="136"/>
      <c r="H99" s="136"/>
      <c r="I99" s="136"/>
      <c r="J99" s="136"/>
      <c r="K99" s="136"/>
      <c r="L99" s="136"/>
      <c r="M99" s="136"/>
      <c r="N99" s="136"/>
      <c r="O99" s="136"/>
      <c r="P99" s="136"/>
      <c r="Q99" s="136"/>
      <c r="R99" s="136"/>
      <c r="S99" s="136"/>
      <c r="T99" s="136"/>
      <c r="U99" s="136"/>
      <c r="V99" s="136"/>
      <c r="W99" s="136"/>
      <c r="X99" s="136"/>
      <c r="Y99" s="228"/>
      <c r="Z99" s="228"/>
      <c r="AA99" s="228"/>
      <c r="AB99" s="228"/>
      <c r="AC99" s="228"/>
      <c r="AD99" s="228"/>
      <c r="AE99" s="228"/>
      <c r="AF99" s="228"/>
      <c r="AG99" s="228"/>
      <c r="AH99" s="228"/>
      <c r="AI99" s="228"/>
    </row>
    <row r="100" spans="1:35" ht="18" customHeight="1">
      <c r="A100" s="136"/>
      <c r="B100" s="136"/>
      <c r="C100" s="136"/>
      <c r="D100" s="136"/>
      <c r="E100" s="136"/>
      <c r="F100" s="136"/>
      <c r="G100" s="136"/>
      <c r="H100" s="136"/>
      <c r="I100" s="136"/>
      <c r="J100" s="136"/>
      <c r="K100" s="136"/>
      <c r="L100" s="136"/>
      <c r="M100" s="136"/>
      <c r="N100" s="136"/>
      <c r="O100" s="136"/>
      <c r="P100" s="136"/>
      <c r="Q100" s="136"/>
      <c r="R100" s="136"/>
      <c r="S100" s="136"/>
      <c r="T100" s="136"/>
      <c r="U100" s="136"/>
      <c r="V100" s="136"/>
      <c r="W100" s="136"/>
      <c r="X100" s="136"/>
      <c r="Y100" s="228"/>
      <c r="Z100" s="228"/>
      <c r="AA100" s="228"/>
      <c r="AB100" s="228"/>
      <c r="AC100" s="228"/>
      <c r="AD100" s="228"/>
      <c r="AE100" s="228"/>
      <c r="AF100" s="228"/>
      <c r="AG100" s="228"/>
      <c r="AH100" s="228"/>
      <c r="AI100" s="228"/>
    </row>
    <row r="101" spans="1:35" ht="18" customHeight="1">
      <c r="A101" s="136"/>
      <c r="B101" s="136"/>
      <c r="C101" s="136"/>
      <c r="D101" s="136"/>
      <c r="E101" s="136"/>
      <c r="F101" s="136"/>
      <c r="G101" s="136"/>
      <c r="H101" s="136"/>
      <c r="I101" s="136"/>
      <c r="J101" s="136"/>
      <c r="K101" s="136"/>
      <c r="L101" s="136"/>
      <c r="M101" s="136"/>
      <c r="N101" s="136"/>
      <c r="O101" s="136"/>
      <c r="P101" s="136"/>
      <c r="Q101" s="136"/>
      <c r="R101" s="136"/>
      <c r="S101" s="136"/>
      <c r="T101" s="136"/>
      <c r="U101" s="136"/>
      <c r="V101" s="136"/>
      <c r="W101" s="136"/>
      <c r="X101" s="136"/>
      <c r="Y101" s="228"/>
      <c r="Z101" s="228"/>
      <c r="AA101" s="228"/>
      <c r="AB101" s="228"/>
      <c r="AC101" s="228"/>
      <c r="AD101" s="228"/>
      <c r="AE101" s="228"/>
      <c r="AF101" s="228"/>
      <c r="AG101" s="228"/>
      <c r="AH101" s="228"/>
      <c r="AI101" s="228"/>
    </row>
    <row r="102" spans="1:35" ht="18" customHeight="1">
      <c r="A102" s="136"/>
      <c r="B102" s="136"/>
      <c r="C102" s="136"/>
      <c r="D102" s="136"/>
      <c r="E102" s="136"/>
      <c r="F102" s="136"/>
      <c r="G102" s="136"/>
      <c r="H102" s="136"/>
      <c r="I102" s="136"/>
      <c r="J102" s="136"/>
      <c r="K102" s="136"/>
      <c r="L102" s="136"/>
      <c r="M102" s="136"/>
      <c r="N102" s="136"/>
      <c r="O102" s="136"/>
      <c r="P102" s="136"/>
      <c r="Q102" s="136"/>
      <c r="R102" s="136"/>
      <c r="S102" s="136"/>
      <c r="T102" s="136"/>
      <c r="U102" s="136"/>
      <c r="V102" s="136"/>
      <c r="W102" s="136"/>
      <c r="X102" s="136"/>
      <c r="Y102" s="228"/>
      <c r="Z102" s="228"/>
      <c r="AA102" s="228"/>
      <c r="AB102" s="228"/>
      <c r="AC102" s="228"/>
      <c r="AD102" s="228"/>
      <c r="AE102" s="228"/>
      <c r="AF102" s="228"/>
      <c r="AG102" s="228"/>
      <c r="AH102" s="228"/>
      <c r="AI102" s="228"/>
    </row>
    <row r="103" spans="1:35" ht="18" customHeight="1">
      <c r="A103" s="136"/>
      <c r="B103" s="136"/>
      <c r="C103" s="136"/>
      <c r="D103" s="136"/>
      <c r="E103" s="136"/>
      <c r="F103" s="136"/>
      <c r="G103" s="136"/>
      <c r="H103" s="136"/>
      <c r="I103" s="136"/>
      <c r="J103" s="136"/>
      <c r="K103" s="136"/>
      <c r="L103" s="136"/>
      <c r="M103" s="136"/>
      <c r="N103" s="136"/>
      <c r="O103" s="136"/>
      <c r="P103" s="136"/>
      <c r="Q103" s="136"/>
      <c r="R103" s="136"/>
      <c r="S103" s="136"/>
      <c r="T103" s="136"/>
      <c r="U103" s="136"/>
      <c r="V103" s="136"/>
      <c r="W103" s="136"/>
      <c r="X103" s="136"/>
      <c r="Y103" s="228"/>
      <c r="Z103" s="228"/>
      <c r="AA103" s="228"/>
      <c r="AB103" s="228"/>
      <c r="AC103" s="228"/>
      <c r="AD103" s="228"/>
      <c r="AE103" s="228"/>
      <c r="AF103" s="228"/>
      <c r="AG103" s="228"/>
      <c r="AH103" s="228"/>
      <c r="AI103" s="228"/>
    </row>
    <row r="104" spans="1:35" ht="18" customHeight="1">
      <c r="A104" s="136"/>
      <c r="B104" s="136"/>
      <c r="C104" s="136"/>
      <c r="D104" s="136"/>
      <c r="E104" s="136"/>
      <c r="F104" s="136"/>
      <c r="G104" s="136"/>
      <c r="H104" s="136"/>
      <c r="I104" s="136"/>
      <c r="J104" s="136"/>
      <c r="K104" s="136"/>
      <c r="L104" s="136"/>
      <c r="M104" s="136"/>
      <c r="N104" s="136"/>
      <c r="O104" s="136"/>
      <c r="P104" s="136"/>
      <c r="Q104" s="136"/>
      <c r="R104" s="136"/>
      <c r="S104" s="136"/>
      <c r="T104" s="136"/>
      <c r="U104" s="136"/>
      <c r="V104" s="136"/>
      <c r="W104" s="136"/>
      <c r="X104" s="136"/>
      <c r="Y104" s="228"/>
      <c r="Z104" s="228"/>
      <c r="AA104" s="228"/>
      <c r="AB104" s="228"/>
      <c r="AC104" s="228"/>
      <c r="AD104" s="228"/>
      <c r="AE104" s="228"/>
      <c r="AF104" s="228"/>
      <c r="AG104" s="228"/>
      <c r="AH104" s="228"/>
      <c r="AI104" s="228"/>
    </row>
    <row r="105" spans="1:35" ht="18" customHeight="1">
      <c r="A105" s="136"/>
      <c r="B105" s="136"/>
      <c r="C105" s="136"/>
      <c r="D105" s="136"/>
      <c r="E105" s="136"/>
      <c r="F105" s="136"/>
      <c r="G105" s="136"/>
      <c r="H105" s="136"/>
      <c r="I105" s="136"/>
      <c r="J105" s="136"/>
      <c r="K105" s="136"/>
      <c r="L105" s="136"/>
      <c r="M105" s="136"/>
      <c r="N105" s="136"/>
      <c r="O105" s="136"/>
      <c r="P105" s="136"/>
      <c r="Q105" s="136"/>
      <c r="R105" s="136"/>
      <c r="S105" s="136"/>
      <c r="T105" s="136"/>
      <c r="U105" s="136"/>
      <c r="V105" s="136"/>
      <c r="W105" s="136"/>
      <c r="X105" s="136"/>
      <c r="Y105" s="228"/>
      <c r="Z105" s="228"/>
      <c r="AA105" s="228"/>
      <c r="AB105" s="228"/>
      <c r="AC105" s="228"/>
      <c r="AD105" s="228"/>
      <c r="AE105" s="228"/>
      <c r="AF105" s="228"/>
      <c r="AG105" s="228"/>
      <c r="AH105" s="228"/>
      <c r="AI105" s="228"/>
    </row>
    <row r="106" spans="1:35" ht="18" customHeight="1">
      <c r="A106" s="136"/>
      <c r="B106" s="136"/>
      <c r="C106" s="136"/>
      <c r="D106" s="136"/>
      <c r="E106" s="136"/>
      <c r="F106" s="136"/>
      <c r="G106" s="136"/>
      <c r="H106" s="136"/>
      <c r="I106" s="136"/>
      <c r="J106" s="136"/>
      <c r="K106" s="136"/>
      <c r="L106" s="136"/>
      <c r="M106" s="136"/>
      <c r="N106" s="136"/>
      <c r="O106" s="136"/>
      <c r="P106" s="136"/>
      <c r="Q106" s="136"/>
      <c r="R106" s="136"/>
      <c r="S106" s="136"/>
      <c r="T106" s="136"/>
      <c r="U106" s="136"/>
      <c r="V106" s="136"/>
      <c r="W106" s="136"/>
      <c r="X106" s="136"/>
      <c r="Y106" s="228"/>
      <c r="Z106" s="228"/>
      <c r="AA106" s="228"/>
      <c r="AB106" s="228"/>
      <c r="AC106" s="228"/>
      <c r="AD106" s="228"/>
      <c r="AE106" s="228"/>
      <c r="AF106" s="228"/>
      <c r="AG106" s="228"/>
      <c r="AH106" s="228"/>
      <c r="AI106" s="228"/>
    </row>
    <row r="107" spans="1:35" ht="18" customHeight="1">
      <c r="A107" s="136"/>
      <c r="B107" s="136"/>
      <c r="C107" s="136"/>
      <c r="D107" s="136"/>
      <c r="E107" s="136"/>
      <c r="F107" s="136"/>
      <c r="G107" s="136"/>
      <c r="H107" s="136"/>
      <c r="I107" s="136"/>
      <c r="J107" s="136"/>
      <c r="K107" s="136"/>
      <c r="L107" s="136"/>
      <c r="M107" s="136"/>
      <c r="N107" s="136"/>
      <c r="O107" s="136"/>
      <c r="P107" s="136"/>
      <c r="Q107" s="136"/>
      <c r="R107" s="136"/>
      <c r="S107" s="136"/>
      <c r="T107" s="136"/>
      <c r="U107" s="136"/>
      <c r="V107" s="136"/>
      <c r="W107" s="136"/>
      <c r="X107" s="136"/>
      <c r="Y107" s="228"/>
      <c r="Z107" s="228"/>
      <c r="AA107" s="228"/>
      <c r="AB107" s="228"/>
      <c r="AC107" s="228"/>
      <c r="AD107" s="228"/>
      <c r="AE107" s="228"/>
      <c r="AF107" s="228"/>
      <c r="AG107" s="228"/>
      <c r="AH107" s="228"/>
      <c r="AI107" s="228"/>
    </row>
    <row r="108" spans="1:35" ht="18" customHeight="1">
      <c r="A108" s="136"/>
      <c r="B108" s="136"/>
      <c r="C108" s="136"/>
      <c r="D108" s="136"/>
      <c r="E108" s="136"/>
      <c r="F108" s="136"/>
      <c r="G108" s="136"/>
      <c r="H108" s="136"/>
      <c r="I108" s="136"/>
      <c r="J108" s="136"/>
      <c r="K108" s="136"/>
      <c r="L108" s="136"/>
      <c r="M108" s="136"/>
      <c r="N108" s="136"/>
      <c r="O108" s="136"/>
      <c r="P108" s="136"/>
      <c r="Q108" s="136"/>
      <c r="R108" s="136"/>
      <c r="S108" s="136"/>
      <c r="T108" s="136"/>
      <c r="U108" s="136"/>
      <c r="V108" s="136"/>
      <c r="W108" s="136"/>
      <c r="X108" s="136"/>
      <c r="Y108" s="228"/>
      <c r="Z108" s="228"/>
      <c r="AA108" s="228"/>
      <c r="AB108" s="228"/>
      <c r="AC108" s="228"/>
      <c r="AD108" s="228"/>
      <c r="AE108" s="228"/>
      <c r="AF108" s="228"/>
      <c r="AG108" s="228"/>
      <c r="AH108" s="228"/>
      <c r="AI108" s="228"/>
    </row>
    <row r="109" spans="1:35" ht="18" customHeight="1">
      <c r="A109" s="228"/>
      <c r="B109" s="228"/>
      <c r="C109" s="228"/>
      <c r="D109" s="228"/>
      <c r="E109" s="228"/>
      <c r="F109" s="228"/>
      <c r="G109" s="228"/>
      <c r="H109" s="228"/>
      <c r="I109" s="228"/>
      <c r="J109" s="228"/>
      <c r="K109" s="228"/>
      <c r="L109" s="228"/>
      <c r="M109" s="228"/>
      <c r="N109" s="228"/>
      <c r="O109" s="228"/>
      <c r="P109" s="228"/>
      <c r="Q109" s="228"/>
      <c r="R109" s="228"/>
      <c r="S109" s="228"/>
      <c r="T109" s="228"/>
      <c r="U109" s="228"/>
      <c r="V109" s="228"/>
      <c r="W109" s="228"/>
      <c r="X109" s="228"/>
      <c r="Y109" s="228"/>
      <c r="Z109" s="228"/>
      <c r="AA109" s="228"/>
      <c r="AB109" s="228"/>
      <c r="AC109" s="228"/>
      <c r="AD109" s="228"/>
      <c r="AE109" s="228"/>
      <c r="AF109" s="228"/>
      <c r="AG109" s="228"/>
      <c r="AH109" s="228"/>
      <c r="AI109" s="228"/>
    </row>
    <row r="110" spans="1:35" ht="18" customHeight="1">
      <c r="A110" s="228"/>
      <c r="B110" s="228"/>
      <c r="C110" s="228"/>
      <c r="D110" s="228"/>
      <c r="E110" s="228"/>
      <c r="F110" s="228"/>
      <c r="G110" s="228"/>
      <c r="H110" s="228"/>
      <c r="I110" s="228"/>
      <c r="J110" s="228"/>
      <c r="K110" s="228"/>
      <c r="L110" s="228"/>
      <c r="M110" s="228"/>
      <c r="N110" s="228"/>
      <c r="O110" s="228"/>
      <c r="P110" s="228"/>
      <c r="Q110" s="228"/>
      <c r="R110" s="228"/>
      <c r="S110" s="228"/>
      <c r="T110" s="228"/>
      <c r="U110" s="228"/>
      <c r="V110" s="228"/>
      <c r="W110" s="228"/>
      <c r="X110" s="228"/>
      <c r="Y110" s="228"/>
      <c r="Z110" s="228"/>
      <c r="AA110" s="228"/>
      <c r="AB110" s="228"/>
      <c r="AC110" s="228"/>
      <c r="AD110" s="228"/>
      <c r="AE110" s="228"/>
      <c r="AF110" s="228"/>
      <c r="AG110" s="228"/>
      <c r="AH110" s="228"/>
      <c r="AI110" s="228"/>
    </row>
    <row r="111" spans="1:35" ht="18" customHeight="1">
      <c r="A111" s="228"/>
      <c r="B111" s="228"/>
      <c r="C111" s="228"/>
      <c r="D111" s="228"/>
      <c r="E111" s="228"/>
      <c r="F111" s="228"/>
      <c r="G111" s="228"/>
      <c r="H111" s="228"/>
      <c r="I111" s="228"/>
      <c r="J111" s="228"/>
      <c r="K111" s="228"/>
      <c r="L111" s="228"/>
      <c r="M111" s="228"/>
      <c r="N111" s="228"/>
      <c r="O111" s="228"/>
      <c r="P111" s="228"/>
      <c r="Q111" s="228"/>
      <c r="R111" s="228"/>
      <c r="S111" s="228"/>
      <c r="T111" s="228"/>
      <c r="U111" s="228"/>
      <c r="V111" s="228"/>
      <c r="W111" s="228"/>
      <c r="X111" s="228"/>
      <c r="Y111" s="228"/>
      <c r="Z111" s="228"/>
      <c r="AA111" s="228"/>
      <c r="AB111" s="228"/>
      <c r="AC111" s="228"/>
      <c r="AD111" s="228"/>
      <c r="AE111" s="228"/>
      <c r="AF111" s="228"/>
      <c r="AG111" s="228"/>
      <c r="AH111" s="228"/>
      <c r="AI111" s="228"/>
    </row>
    <row r="112" spans="1:35" ht="18" customHeight="1">
      <c r="A112" s="228"/>
      <c r="B112" s="228"/>
      <c r="C112" s="228"/>
      <c r="D112" s="228"/>
      <c r="E112" s="228"/>
      <c r="F112" s="228"/>
      <c r="G112" s="228"/>
      <c r="H112" s="228"/>
      <c r="I112" s="228"/>
      <c r="J112" s="228"/>
      <c r="K112" s="228"/>
      <c r="L112" s="228"/>
      <c r="M112" s="228"/>
      <c r="N112" s="228"/>
      <c r="O112" s="228"/>
      <c r="P112" s="228"/>
      <c r="Q112" s="228"/>
      <c r="R112" s="228"/>
      <c r="S112" s="228"/>
      <c r="T112" s="228"/>
      <c r="U112" s="228"/>
      <c r="V112" s="228"/>
      <c r="W112" s="228"/>
      <c r="X112" s="228"/>
      <c r="Y112" s="228"/>
      <c r="Z112" s="228"/>
      <c r="AA112" s="228"/>
      <c r="AB112" s="228"/>
      <c r="AC112" s="228"/>
      <c r="AD112" s="228"/>
      <c r="AE112" s="228"/>
      <c r="AF112" s="228"/>
      <c r="AG112" s="228"/>
      <c r="AH112" s="228"/>
      <c r="AI112" s="228"/>
    </row>
    <row r="113" spans="1:35" ht="18" customHeight="1">
      <c r="A113" s="228"/>
      <c r="B113" s="228"/>
      <c r="C113" s="228"/>
      <c r="D113" s="228"/>
      <c r="E113" s="228"/>
      <c r="F113" s="228"/>
      <c r="G113" s="228"/>
      <c r="H113" s="228"/>
      <c r="I113" s="228"/>
      <c r="J113" s="228"/>
      <c r="K113" s="228"/>
      <c r="L113" s="228"/>
      <c r="M113" s="228"/>
      <c r="N113" s="228"/>
      <c r="O113" s="228"/>
      <c r="P113" s="228"/>
      <c r="Q113" s="228"/>
      <c r="R113" s="228"/>
      <c r="S113" s="228"/>
      <c r="T113" s="228"/>
      <c r="U113" s="228"/>
      <c r="V113" s="228"/>
      <c r="W113" s="228"/>
      <c r="X113" s="228"/>
      <c r="Y113" s="228"/>
      <c r="Z113" s="228"/>
      <c r="AA113" s="228"/>
      <c r="AB113" s="228"/>
      <c r="AC113" s="228"/>
      <c r="AD113" s="228"/>
      <c r="AE113" s="228"/>
      <c r="AF113" s="228"/>
      <c r="AG113" s="228"/>
      <c r="AH113" s="228"/>
      <c r="AI113" s="228"/>
    </row>
    <row r="114" spans="1:35" ht="18" customHeight="1">
      <c r="A114" s="228"/>
      <c r="B114" s="228"/>
      <c r="C114" s="228"/>
      <c r="D114" s="228"/>
      <c r="E114" s="228"/>
      <c r="F114" s="228"/>
      <c r="G114" s="228"/>
      <c r="H114" s="228"/>
      <c r="I114" s="228"/>
      <c r="J114" s="228"/>
      <c r="K114" s="228"/>
      <c r="L114" s="228"/>
      <c r="M114" s="228"/>
      <c r="N114" s="228"/>
      <c r="O114" s="228"/>
      <c r="P114" s="228"/>
      <c r="Q114" s="228"/>
      <c r="R114" s="228"/>
      <c r="S114" s="228"/>
      <c r="T114" s="228"/>
      <c r="U114" s="228"/>
      <c r="V114" s="228"/>
      <c r="W114" s="228"/>
      <c r="X114" s="228"/>
      <c r="Y114" s="228"/>
      <c r="Z114" s="228"/>
      <c r="AA114" s="228"/>
      <c r="AB114" s="228"/>
      <c r="AC114" s="228"/>
      <c r="AD114" s="228"/>
      <c r="AE114" s="228"/>
      <c r="AF114" s="228"/>
      <c r="AG114" s="228"/>
      <c r="AH114" s="228"/>
      <c r="AI114" s="228"/>
    </row>
    <row r="115" spans="1:35" ht="18" customHeight="1">
      <c r="A115" s="228"/>
      <c r="B115" s="228"/>
      <c r="C115" s="228"/>
      <c r="D115" s="228"/>
      <c r="E115" s="228"/>
      <c r="F115" s="228"/>
      <c r="G115" s="228"/>
      <c r="H115" s="228"/>
      <c r="I115" s="228"/>
      <c r="J115" s="228"/>
      <c r="K115" s="228"/>
      <c r="L115" s="228"/>
      <c r="M115" s="228"/>
      <c r="N115" s="228"/>
      <c r="O115" s="228"/>
      <c r="P115" s="228"/>
      <c r="Q115" s="228"/>
      <c r="R115" s="228"/>
      <c r="S115" s="228"/>
      <c r="T115" s="228"/>
      <c r="U115" s="228"/>
      <c r="V115" s="228"/>
      <c r="W115" s="228"/>
      <c r="X115" s="228"/>
      <c r="Y115" s="228"/>
      <c r="Z115" s="228"/>
      <c r="AA115" s="228"/>
      <c r="AB115" s="228"/>
      <c r="AC115" s="228"/>
      <c r="AD115" s="228"/>
      <c r="AE115" s="228"/>
      <c r="AF115" s="228"/>
      <c r="AG115" s="228"/>
      <c r="AH115" s="228"/>
      <c r="AI115" s="228"/>
    </row>
    <row r="116" spans="1:35" ht="18" customHeight="1">
      <c r="A116" s="228"/>
      <c r="B116" s="228"/>
      <c r="C116" s="228"/>
      <c r="D116" s="228"/>
      <c r="E116" s="228"/>
      <c r="F116" s="228"/>
      <c r="G116" s="228"/>
      <c r="H116" s="228"/>
      <c r="I116" s="228"/>
      <c r="J116" s="228"/>
      <c r="K116" s="228"/>
      <c r="L116" s="228"/>
      <c r="M116" s="228"/>
      <c r="N116" s="228"/>
      <c r="O116" s="228"/>
      <c r="P116" s="228"/>
      <c r="Q116" s="228"/>
      <c r="R116" s="228"/>
      <c r="S116" s="228"/>
      <c r="T116" s="228"/>
      <c r="U116" s="228"/>
      <c r="V116" s="228"/>
      <c r="W116" s="228"/>
      <c r="X116" s="228"/>
      <c r="Y116" s="228"/>
      <c r="Z116" s="228"/>
      <c r="AA116" s="228"/>
      <c r="AB116" s="228"/>
      <c r="AC116" s="228"/>
      <c r="AD116" s="228"/>
      <c r="AE116" s="228"/>
      <c r="AF116" s="228"/>
      <c r="AG116" s="228"/>
      <c r="AH116" s="228"/>
      <c r="AI116" s="228"/>
    </row>
    <row r="117" spans="1:35" ht="18" customHeight="1">
      <c r="A117" s="228"/>
      <c r="B117" s="228"/>
      <c r="C117" s="228"/>
      <c r="D117" s="228"/>
      <c r="E117" s="228"/>
      <c r="F117" s="228"/>
      <c r="G117" s="228"/>
      <c r="H117" s="228"/>
      <c r="I117" s="228"/>
      <c r="J117" s="228"/>
      <c r="K117" s="228"/>
      <c r="L117" s="228"/>
      <c r="M117" s="228"/>
      <c r="N117" s="228"/>
      <c r="O117" s="228"/>
      <c r="P117" s="228"/>
      <c r="Q117" s="228"/>
      <c r="R117" s="228"/>
      <c r="S117" s="228"/>
      <c r="T117" s="228"/>
      <c r="U117" s="228"/>
      <c r="V117" s="228"/>
      <c r="W117" s="228"/>
      <c r="X117" s="228"/>
      <c r="Y117" s="228"/>
      <c r="Z117" s="228"/>
      <c r="AA117" s="228"/>
      <c r="AB117" s="228"/>
      <c r="AC117" s="228"/>
      <c r="AD117" s="228"/>
      <c r="AE117" s="228"/>
      <c r="AF117" s="228"/>
      <c r="AG117" s="228"/>
      <c r="AH117" s="228"/>
      <c r="AI117" s="228"/>
    </row>
    <row r="118" spans="1:35" ht="18" customHeight="1">
      <c r="A118" s="228"/>
      <c r="B118" s="228"/>
      <c r="C118" s="228"/>
      <c r="D118" s="228"/>
      <c r="E118" s="228"/>
      <c r="F118" s="228"/>
      <c r="G118" s="228"/>
      <c r="H118" s="228"/>
      <c r="I118" s="228"/>
      <c r="J118" s="228"/>
      <c r="K118" s="228"/>
      <c r="L118" s="228"/>
      <c r="M118" s="228"/>
      <c r="N118" s="228"/>
      <c r="O118" s="228"/>
      <c r="P118" s="228"/>
      <c r="Q118" s="228"/>
      <c r="R118" s="228"/>
      <c r="S118" s="228"/>
      <c r="T118" s="228"/>
      <c r="U118" s="228"/>
      <c r="V118" s="228"/>
      <c r="W118" s="228"/>
      <c r="X118" s="228"/>
      <c r="Y118" s="228"/>
      <c r="Z118" s="228"/>
      <c r="AA118" s="228"/>
      <c r="AB118" s="228"/>
      <c r="AC118" s="228"/>
      <c r="AD118" s="228"/>
      <c r="AE118" s="228"/>
      <c r="AF118" s="228"/>
      <c r="AG118" s="228"/>
      <c r="AH118" s="228"/>
      <c r="AI118" s="228"/>
    </row>
    <row r="119" spans="1:35" ht="18" customHeight="1">
      <c r="A119" s="228"/>
      <c r="B119" s="228"/>
      <c r="C119" s="228"/>
      <c r="D119" s="228"/>
      <c r="E119" s="228"/>
      <c r="F119" s="228"/>
      <c r="G119" s="228"/>
      <c r="H119" s="228"/>
      <c r="I119" s="228"/>
      <c r="J119" s="228"/>
      <c r="K119" s="228"/>
      <c r="L119" s="228"/>
      <c r="M119" s="228"/>
      <c r="N119" s="228"/>
      <c r="O119" s="228"/>
      <c r="P119" s="228"/>
      <c r="Q119" s="228"/>
      <c r="R119" s="228"/>
      <c r="S119" s="228"/>
      <c r="T119" s="228"/>
      <c r="U119" s="228"/>
      <c r="V119" s="228"/>
      <c r="W119" s="228"/>
      <c r="X119" s="228"/>
      <c r="Y119" s="228"/>
      <c r="Z119" s="228"/>
      <c r="AA119" s="228"/>
      <c r="AB119" s="228"/>
      <c r="AC119" s="228"/>
      <c r="AD119" s="228"/>
      <c r="AE119" s="228"/>
      <c r="AF119" s="228"/>
      <c r="AG119" s="228"/>
      <c r="AH119" s="228"/>
      <c r="AI119" s="228"/>
    </row>
    <row r="120" spans="1:35" ht="18" customHeight="1">
      <c r="A120" s="228"/>
      <c r="B120" s="228"/>
      <c r="C120" s="228"/>
      <c r="D120" s="228"/>
      <c r="E120" s="228"/>
      <c r="F120" s="228"/>
      <c r="G120" s="228"/>
      <c r="H120" s="228"/>
      <c r="I120" s="228"/>
      <c r="J120" s="228"/>
      <c r="K120" s="228"/>
      <c r="L120" s="228"/>
      <c r="M120" s="228"/>
      <c r="N120" s="228"/>
      <c r="O120" s="228"/>
      <c r="P120" s="228"/>
      <c r="Q120" s="228"/>
      <c r="R120" s="228"/>
      <c r="S120" s="228"/>
      <c r="T120" s="228"/>
      <c r="U120" s="228"/>
      <c r="V120" s="228"/>
      <c r="W120" s="228"/>
      <c r="X120" s="228"/>
      <c r="Y120" s="228"/>
      <c r="Z120" s="228"/>
      <c r="AA120" s="228"/>
      <c r="AB120" s="228"/>
      <c r="AC120" s="228"/>
      <c r="AD120" s="228"/>
      <c r="AE120" s="228"/>
      <c r="AF120" s="228"/>
      <c r="AG120" s="228"/>
      <c r="AH120" s="228"/>
      <c r="AI120" s="228"/>
    </row>
    <row r="121" spans="1:35" ht="18" customHeight="1">
      <c r="A121" s="228"/>
      <c r="B121" s="228"/>
      <c r="C121" s="228"/>
      <c r="D121" s="228"/>
      <c r="E121" s="228"/>
      <c r="F121" s="228"/>
      <c r="G121" s="228"/>
      <c r="H121" s="228"/>
      <c r="I121" s="228"/>
      <c r="J121" s="228"/>
      <c r="K121" s="228"/>
      <c r="L121" s="228"/>
      <c r="M121" s="228"/>
      <c r="N121" s="228"/>
      <c r="O121" s="228"/>
      <c r="P121" s="228"/>
      <c r="Q121" s="228"/>
      <c r="R121" s="228"/>
      <c r="S121" s="228"/>
      <c r="T121" s="228"/>
      <c r="U121" s="228"/>
      <c r="V121" s="228"/>
      <c r="W121" s="228"/>
      <c r="X121" s="228"/>
      <c r="Y121" s="228"/>
      <c r="Z121" s="228"/>
      <c r="AA121" s="228"/>
      <c r="AB121" s="228"/>
      <c r="AC121" s="228"/>
      <c r="AD121" s="228"/>
      <c r="AE121" s="228"/>
      <c r="AF121" s="228"/>
      <c r="AG121" s="228"/>
      <c r="AH121" s="228"/>
      <c r="AI121" s="228"/>
    </row>
    <row r="122" spans="1:35" ht="18" customHeight="1">
      <c r="A122" s="228"/>
      <c r="B122" s="228"/>
      <c r="C122" s="228"/>
      <c r="D122" s="228"/>
      <c r="E122" s="228"/>
      <c r="F122" s="228"/>
      <c r="G122" s="228"/>
      <c r="H122" s="228"/>
      <c r="I122" s="228"/>
      <c r="J122" s="228"/>
      <c r="K122" s="228"/>
      <c r="L122" s="228"/>
      <c r="M122" s="228"/>
      <c r="N122" s="228"/>
      <c r="O122" s="228"/>
      <c r="P122" s="228"/>
      <c r="Q122" s="228"/>
      <c r="R122" s="228"/>
      <c r="S122" s="228"/>
      <c r="T122" s="228"/>
      <c r="U122" s="228"/>
      <c r="V122" s="228"/>
      <c r="W122" s="228"/>
      <c r="X122" s="228"/>
      <c r="Y122" s="228"/>
      <c r="Z122" s="228"/>
      <c r="AA122" s="228"/>
      <c r="AB122" s="228"/>
      <c r="AC122" s="228"/>
      <c r="AD122" s="228"/>
      <c r="AE122" s="228"/>
      <c r="AF122" s="228"/>
      <c r="AG122" s="228"/>
      <c r="AH122" s="228"/>
      <c r="AI122" s="228"/>
    </row>
    <row r="123" spans="1:35" ht="18" customHeight="1">
      <c r="A123" s="228"/>
      <c r="B123" s="228"/>
      <c r="C123" s="228"/>
      <c r="D123" s="228"/>
      <c r="E123" s="228"/>
      <c r="F123" s="228"/>
      <c r="G123" s="228"/>
      <c r="H123" s="228"/>
      <c r="I123" s="228"/>
      <c r="J123" s="228"/>
      <c r="K123" s="228"/>
      <c r="L123" s="228"/>
      <c r="M123" s="228"/>
      <c r="N123" s="228"/>
      <c r="O123" s="228"/>
      <c r="P123" s="228"/>
      <c r="Q123" s="228"/>
      <c r="R123" s="228"/>
      <c r="S123" s="228"/>
      <c r="T123" s="228"/>
      <c r="U123" s="228"/>
      <c r="V123" s="228"/>
      <c r="W123" s="228"/>
      <c r="X123" s="228"/>
      <c r="Y123" s="228"/>
      <c r="Z123" s="228"/>
      <c r="AA123" s="228"/>
      <c r="AB123" s="228"/>
      <c r="AC123" s="228"/>
      <c r="AD123" s="228"/>
      <c r="AE123" s="228"/>
      <c r="AF123" s="228"/>
      <c r="AG123" s="228"/>
      <c r="AH123" s="228"/>
      <c r="AI123" s="228"/>
    </row>
    <row r="124" spans="1:35" ht="18" customHeight="1">
      <c r="A124" s="228"/>
      <c r="B124" s="228"/>
      <c r="C124" s="228"/>
      <c r="D124" s="228"/>
      <c r="E124" s="228"/>
      <c r="F124" s="228"/>
      <c r="G124" s="228"/>
      <c r="H124" s="228"/>
      <c r="I124" s="228"/>
      <c r="J124" s="228"/>
      <c r="K124" s="228"/>
      <c r="L124" s="228"/>
      <c r="M124" s="228"/>
      <c r="N124" s="228"/>
      <c r="O124" s="228"/>
      <c r="P124" s="228"/>
      <c r="Q124" s="228"/>
      <c r="R124" s="228"/>
      <c r="S124" s="228"/>
      <c r="T124" s="228"/>
      <c r="U124" s="228"/>
      <c r="V124" s="228"/>
      <c r="W124" s="228"/>
      <c r="X124" s="228"/>
      <c r="Y124" s="228"/>
      <c r="Z124" s="228"/>
      <c r="AA124" s="228"/>
      <c r="AB124" s="228"/>
      <c r="AC124" s="228"/>
      <c r="AD124" s="228"/>
      <c r="AE124" s="228"/>
      <c r="AF124" s="228"/>
      <c r="AG124" s="228"/>
      <c r="AH124" s="228"/>
      <c r="AI124" s="228"/>
    </row>
    <row r="125" spans="1:35" ht="18" customHeight="1">
      <c r="A125" s="228"/>
      <c r="B125" s="228"/>
      <c r="C125" s="228"/>
      <c r="D125" s="228"/>
      <c r="E125" s="228"/>
      <c r="F125" s="228"/>
      <c r="G125" s="228"/>
      <c r="H125" s="228"/>
      <c r="I125" s="228"/>
      <c r="J125" s="228"/>
      <c r="K125" s="228"/>
      <c r="L125" s="228"/>
      <c r="M125" s="228"/>
      <c r="N125" s="228"/>
      <c r="O125" s="228"/>
      <c r="P125" s="228"/>
      <c r="Q125" s="228"/>
      <c r="R125" s="228"/>
      <c r="S125" s="228"/>
      <c r="T125" s="228"/>
      <c r="U125" s="228"/>
      <c r="V125" s="228"/>
      <c r="W125" s="228"/>
      <c r="X125" s="228"/>
      <c r="Y125" s="228"/>
      <c r="Z125" s="228"/>
      <c r="AA125" s="228"/>
      <c r="AB125" s="228"/>
      <c r="AC125" s="228"/>
      <c r="AD125" s="228"/>
      <c r="AE125" s="228"/>
      <c r="AF125" s="228"/>
      <c r="AG125" s="228"/>
      <c r="AH125" s="228"/>
      <c r="AI125" s="228"/>
    </row>
    <row r="126" spans="1:35" ht="18" customHeight="1">
      <c r="A126" s="228"/>
      <c r="B126" s="228"/>
      <c r="C126" s="228"/>
      <c r="D126" s="228"/>
      <c r="E126" s="228"/>
      <c r="F126" s="228"/>
      <c r="G126" s="228"/>
      <c r="H126" s="228"/>
      <c r="I126" s="228"/>
      <c r="J126" s="228"/>
      <c r="K126" s="228"/>
      <c r="L126" s="228"/>
      <c r="M126" s="228"/>
      <c r="N126" s="228"/>
      <c r="O126" s="228"/>
      <c r="P126" s="228"/>
      <c r="Q126" s="228"/>
      <c r="R126" s="228"/>
      <c r="S126" s="228"/>
      <c r="T126" s="228"/>
      <c r="U126" s="228"/>
      <c r="V126" s="228"/>
      <c r="W126" s="228"/>
      <c r="X126" s="228"/>
      <c r="Y126" s="228"/>
      <c r="Z126" s="228"/>
      <c r="AA126" s="228"/>
      <c r="AB126" s="228"/>
      <c r="AC126" s="228"/>
      <c r="AD126" s="228"/>
      <c r="AE126" s="228"/>
      <c r="AF126" s="228"/>
      <c r="AG126" s="228"/>
      <c r="AH126" s="228"/>
      <c r="AI126" s="228"/>
    </row>
    <row r="127" spans="1:35" ht="18" customHeight="1">
      <c r="A127" s="228"/>
      <c r="B127" s="228"/>
      <c r="C127" s="228"/>
      <c r="D127" s="228"/>
      <c r="E127" s="228"/>
      <c r="F127" s="228"/>
      <c r="G127" s="228"/>
      <c r="H127" s="228"/>
      <c r="I127" s="228"/>
      <c r="J127" s="228"/>
      <c r="K127" s="228"/>
      <c r="L127" s="228"/>
      <c r="M127" s="228"/>
      <c r="N127" s="228"/>
      <c r="O127" s="228"/>
      <c r="P127" s="228"/>
      <c r="Q127" s="228"/>
      <c r="R127" s="228"/>
      <c r="S127" s="228"/>
      <c r="T127" s="228"/>
      <c r="U127" s="228"/>
      <c r="V127" s="228"/>
      <c r="W127" s="228"/>
      <c r="X127" s="228"/>
      <c r="Y127" s="228"/>
      <c r="Z127" s="228"/>
      <c r="AA127" s="228"/>
      <c r="AB127" s="228"/>
      <c r="AC127" s="228"/>
      <c r="AD127" s="228"/>
      <c r="AE127" s="228"/>
      <c r="AF127" s="228"/>
      <c r="AG127" s="228"/>
      <c r="AH127" s="228"/>
      <c r="AI127" s="228"/>
    </row>
    <row r="128" spans="1:35" ht="18" customHeight="1">
      <c r="A128" s="228"/>
      <c r="B128" s="228"/>
      <c r="C128" s="228"/>
      <c r="D128" s="228"/>
      <c r="E128" s="228"/>
      <c r="F128" s="228"/>
      <c r="G128" s="228"/>
      <c r="H128" s="228"/>
      <c r="I128" s="228"/>
      <c r="J128" s="228"/>
      <c r="K128" s="228"/>
      <c r="L128" s="228"/>
      <c r="M128" s="228"/>
      <c r="N128" s="228"/>
      <c r="O128" s="228"/>
      <c r="P128" s="228"/>
      <c r="Q128" s="228"/>
      <c r="R128" s="228"/>
      <c r="S128" s="228"/>
      <c r="T128" s="228"/>
      <c r="U128" s="228"/>
      <c r="V128" s="228"/>
      <c r="W128" s="228"/>
      <c r="X128" s="228"/>
      <c r="Y128" s="228"/>
      <c r="Z128" s="228"/>
      <c r="AA128" s="228"/>
      <c r="AB128" s="228"/>
      <c r="AC128" s="228"/>
      <c r="AD128" s="228"/>
      <c r="AE128" s="228"/>
      <c r="AF128" s="228"/>
      <c r="AG128" s="228"/>
      <c r="AH128" s="228"/>
      <c r="AI128" s="228"/>
    </row>
    <row r="129" spans="1:35" ht="18" customHeight="1">
      <c r="A129" s="228"/>
      <c r="B129" s="228"/>
      <c r="C129" s="228"/>
      <c r="D129" s="228"/>
      <c r="E129" s="228"/>
      <c r="F129" s="228"/>
      <c r="G129" s="228"/>
      <c r="H129" s="228"/>
      <c r="I129" s="228"/>
      <c r="J129" s="228"/>
      <c r="K129" s="228"/>
      <c r="L129" s="228"/>
      <c r="M129" s="228"/>
      <c r="N129" s="228"/>
      <c r="O129" s="228"/>
      <c r="P129" s="228"/>
      <c r="Q129" s="228"/>
      <c r="R129" s="228"/>
      <c r="S129" s="228"/>
      <c r="T129" s="228"/>
      <c r="U129" s="228"/>
      <c r="V129" s="228"/>
      <c r="W129" s="228"/>
      <c r="X129" s="228"/>
      <c r="Y129" s="228"/>
      <c r="Z129" s="228"/>
      <c r="AA129" s="228"/>
      <c r="AB129" s="228"/>
      <c r="AC129" s="228"/>
      <c r="AD129" s="228"/>
      <c r="AE129" s="228"/>
      <c r="AF129" s="228"/>
      <c r="AG129" s="228"/>
      <c r="AH129" s="228"/>
      <c r="AI129" s="228"/>
    </row>
    <row r="130" spans="1:35" ht="18" customHeight="1">
      <c r="A130" s="228"/>
      <c r="B130" s="228"/>
      <c r="C130" s="228"/>
      <c r="D130" s="228"/>
      <c r="E130" s="228"/>
      <c r="F130" s="228"/>
      <c r="G130" s="228"/>
      <c r="H130" s="228"/>
      <c r="I130" s="228"/>
      <c r="J130" s="228"/>
      <c r="K130" s="228"/>
      <c r="L130" s="228"/>
      <c r="M130" s="228"/>
      <c r="N130" s="228"/>
      <c r="O130" s="228"/>
      <c r="P130" s="228"/>
      <c r="Q130" s="228"/>
      <c r="R130" s="228"/>
      <c r="S130" s="228"/>
      <c r="T130" s="228"/>
      <c r="U130" s="228"/>
      <c r="V130" s="228"/>
      <c r="W130" s="228"/>
      <c r="X130" s="228"/>
      <c r="Y130" s="228"/>
      <c r="Z130" s="228"/>
      <c r="AA130" s="228"/>
      <c r="AB130" s="228"/>
      <c r="AC130" s="228"/>
      <c r="AD130" s="228"/>
      <c r="AE130" s="228"/>
      <c r="AF130" s="228"/>
      <c r="AG130" s="228"/>
      <c r="AH130" s="228"/>
      <c r="AI130" s="228"/>
    </row>
    <row r="131" spans="1:35" ht="18" customHeight="1">
      <c r="A131" s="228"/>
      <c r="B131" s="228"/>
      <c r="C131" s="228"/>
      <c r="D131" s="228"/>
      <c r="E131" s="228"/>
      <c r="F131" s="228"/>
      <c r="G131" s="228"/>
      <c r="H131" s="228"/>
      <c r="I131" s="228"/>
      <c r="J131" s="228"/>
      <c r="K131" s="228"/>
      <c r="L131" s="228"/>
      <c r="M131" s="228"/>
      <c r="N131" s="228"/>
      <c r="O131" s="228"/>
      <c r="P131" s="228"/>
      <c r="Q131" s="228"/>
      <c r="R131" s="228"/>
      <c r="S131" s="228"/>
      <c r="T131" s="228"/>
      <c r="U131" s="228"/>
      <c r="V131" s="228"/>
      <c r="W131" s="228"/>
      <c r="X131" s="228"/>
      <c r="Y131" s="228"/>
      <c r="Z131" s="228"/>
      <c r="AA131" s="228"/>
      <c r="AB131" s="228"/>
      <c r="AC131" s="228"/>
      <c r="AD131" s="228"/>
      <c r="AE131" s="228"/>
      <c r="AF131" s="228"/>
      <c r="AG131" s="228"/>
      <c r="AH131" s="228"/>
      <c r="AI131" s="228"/>
    </row>
    <row r="132" spans="1:35" ht="18" customHeight="1">
      <c r="A132" s="228"/>
      <c r="B132" s="228"/>
      <c r="C132" s="228"/>
      <c r="D132" s="228"/>
      <c r="E132" s="228"/>
      <c r="F132" s="228"/>
      <c r="G132" s="228"/>
      <c r="H132" s="228"/>
      <c r="I132" s="228"/>
      <c r="J132" s="228"/>
      <c r="K132" s="228"/>
      <c r="L132" s="228"/>
      <c r="M132" s="228"/>
      <c r="N132" s="228"/>
      <c r="O132" s="228"/>
      <c r="P132" s="228"/>
      <c r="Q132" s="228"/>
      <c r="R132" s="228"/>
      <c r="S132" s="228"/>
      <c r="T132" s="228"/>
      <c r="U132" s="228"/>
      <c r="V132" s="228"/>
      <c r="W132" s="228"/>
      <c r="X132" s="228"/>
      <c r="Y132" s="228"/>
      <c r="Z132" s="228"/>
      <c r="AA132" s="228"/>
      <c r="AB132" s="228"/>
      <c r="AC132" s="228"/>
      <c r="AD132" s="228"/>
      <c r="AE132" s="228"/>
      <c r="AF132" s="228"/>
      <c r="AG132" s="228"/>
      <c r="AH132" s="228"/>
      <c r="AI132" s="228"/>
    </row>
    <row r="133" spans="1:35" ht="18" customHeight="1">
      <c r="A133" s="228"/>
      <c r="B133" s="228"/>
      <c r="C133" s="228"/>
      <c r="D133" s="228"/>
      <c r="E133" s="228"/>
      <c r="F133" s="228"/>
      <c r="G133" s="228"/>
      <c r="H133" s="228"/>
      <c r="I133" s="228"/>
      <c r="J133" s="228"/>
      <c r="K133" s="228"/>
      <c r="L133" s="228"/>
      <c r="M133" s="228"/>
      <c r="N133" s="228"/>
      <c r="O133" s="228"/>
      <c r="P133" s="228"/>
      <c r="Q133" s="228"/>
      <c r="R133" s="228"/>
      <c r="S133" s="228"/>
      <c r="T133" s="228"/>
      <c r="U133" s="228"/>
      <c r="V133" s="228"/>
      <c r="W133" s="228"/>
      <c r="X133" s="228"/>
      <c r="Y133" s="228"/>
      <c r="Z133" s="228"/>
      <c r="AA133" s="228"/>
      <c r="AB133" s="228"/>
      <c r="AC133" s="228"/>
      <c r="AD133" s="228"/>
      <c r="AE133" s="228"/>
      <c r="AF133" s="228"/>
      <c r="AG133" s="228"/>
      <c r="AH133" s="228"/>
      <c r="AI133" s="228"/>
    </row>
    <row r="134" spans="1:35" ht="18" customHeight="1">
      <c r="A134" s="228"/>
      <c r="B134" s="228"/>
      <c r="C134" s="228"/>
      <c r="D134" s="228"/>
      <c r="E134" s="228"/>
      <c r="F134" s="228"/>
      <c r="G134" s="228"/>
      <c r="H134" s="228"/>
      <c r="I134" s="228"/>
      <c r="J134" s="228"/>
      <c r="K134" s="228"/>
      <c r="L134" s="228"/>
      <c r="M134" s="228"/>
      <c r="N134" s="228"/>
      <c r="O134" s="228"/>
      <c r="P134" s="228"/>
      <c r="Q134" s="228"/>
      <c r="R134" s="228"/>
      <c r="S134" s="228"/>
      <c r="T134" s="228"/>
      <c r="U134" s="228"/>
      <c r="V134" s="228"/>
      <c r="W134" s="228"/>
      <c r="X134" s="228"/>
      <c r="Y134" s="228"/>
      <c r="Z134" s="228"/>
      <c r="AA134" s="228"/>
      <c r="AB134" s="228"/>
      <c r="AC134" s="228"/>
      <c r="AD134" s="228"/>
      <c r="AE134" s="228"/>
      <c r="AF134" s="228"/>
      <c r="AG134" s="228"/>
      <c r="AH134" s="228"/>
      <c r="AI134" s="228"/>
    </row>
    <row r="135" spans="1:35" ht="18" customHeight="1">
      <c r="A135" s="228"/>
      <c r="B135" s="228"/>
      <c r="C135" s="228"/>
      <c r="D135" s="228"/>
      <c r="E135" s="228"/>
      <c r="F135" s="228"/>
      <c r="G135" s="228"/>
      <c r="H135" s="228"/>
      <c r="I135" s="228"/>
      <c r="J135" s="228"/>
      <c r="K135" s="228"/>
      <c r="L135" s="228"/>
      <c r="M135" s="228"/>
      <c r="N135" s="228"/>
      <c r="O135" s="228"/>
      <c r="P135" s="228"/>
      <c r="Q135" s="228"/>
      <c r="R135" s="228"/>
      <c r="S135" s="228"/>
      <c r="T135" s="228"/>
      <c r="U135" s="228"/>
      <c r="V135" s="228"/>
      <c r="W135" s="228"/>
      <c r="X135" s="228"/>
      <c r="Y135" s="228"/>
      <c r="Z135" s="228"/>
      <c r="AA135" s="228"/>
      <c r="AB135" s="228"/>
      <c r="AC135" s="228"/>
      <c r="AD135" s="228"/>
      <c r="AE135" s="228"/>
      <c r="AF135" s="228"/>
      <c r="AG135" s="228"/>
      <c r="AH135" s="228"/>
      <c r="AI135" s="228"/>
    </row>
    <row r="136" spans="1:35" ht="18" customHeight="1">
      <c r="A136" s="228"/>
      <c r="B136" s="228"/>
      <c r="C136" s="228"/>
      <c r="D136" s="228"/>
      <c r="E136" s="228"/>
      <c r="F136" s="228"/>
      <c r="G136" s="228"/>
      <c r="H136" s="228"/>
      <c r="I136" s="228"/>
      <c r="J136" s="228"/>
      <c r="K136" s="228"/>
      <c r="L136" s="228"/>
      <c r="M136" s="228"/>
      <c r="N136" s="228"/>
      <c r="O136" s="228"/>
      <c r="P136" s="228"/>
      <c r="Q136" s="228"/>
      <c r="R136" s="228"/>
      <c r="S136" s="228"/>
      <c r="T136" s="228"/>
      <c r="U136" s="228"/>
      <c r="V136" s="228"/>
      <c r="W136" s="228"/>
      <c r="X136" s="228"/>
      <c r="Y136" s="228"/>
      <c r="Z136" s="228"/>
      <c r="AA136" s="228"/>
      <c r="AB136" s="228"/>
      <c r="AC136" s="228"/>
      <c r="AD136" s="228"/>
      <c r="AE136" s="228"/>
      <c r="AF136" s="228"/>
      <c r="AG136" s="228"/>
      <c r="AH136" s="228"/>
      <c r="AI136" s="228"/>
    </row>
    <row r="137" spans="1:35" ht="18" customHeight="1">
      <c r="A137" s="228"/>
      <c r="B137" s="228"/>
      <c r="C137" s="228"/>
      <c r="D137" s="228"/>
      <c r="E137" s="228"/>
      <c r="F137" s="228"/>
      <c r="G137" s="228"/>
      <c r="H137" s="228"/>
      <c r="I137" s="228"/>
      <c r="J137" s="228"/>
      <c r="K137" s="228"/>
      <c r="L137" s="228"/>
      <c r="M137" s="228"/>
      <c r="N137" s="228"/>
      <c r="O137" s="228"/>
      <c r="P137" s="228"/>
      <c r="Q137" s="228"/>
      <c r="R137" s="228"/>
      <c r="S137" s="228"/>
      <c r="T137" s="228"/>
      <c r="U137" s="228"/>
      <c r="V137" s="228"/>
      <c r="W137" s="228"/>
      <c r="X137" s="228"/>
      <c r="Y137" s="228"/>
      <c r="Z137" s="228"/>
      <c r="AA137" s="228"/>
      <c r="AB137" s="228"/>
      <c r="AC137" s="228"/>
      <c r="AD137" s="228"/>
      <c r="AE137" s="228"/>
      <c r="AF137" s="228"/>
      <c r="AG137" s="228"/>
      <c r="AH137" s="228"/>
      <c r="AI137" s="228"/>
    </row>
    <row r="138" spans="1:35" ht="18" customHeight="1">
      <c r="A138" s="228"/>
      <c r="B138" s="228"/>
      <c r="C138" s="228"/>
      <c r="D138" s="228"/>
      <c r="E138" s="228"/>
      <c r="F138" s="228"/>
      <c r="G138" s="228"/>
      <c r="H138" s="228"/>
      <c r="I138" s="228"/>
      <c r="J138" s="228"/>
      <c r="K138" s="228"/>
      <c r="L138" s="228"/>
      <c r="M138" s="228"/>
      <c r="N138" s="228"/>
      <c r="O138" s="228"/>
      <c r="P138" s="228"/>
      <c r="Q138" s="228"/>
      <c r="R138" s="228"/>
      <c r="S138" s="228"/>
      <c r="T138" s="228"/>
      <c r="U138" s="228"/>
      <c r="V138" s="228"/>
      <c r="W138" s="228"/>
      <c r="X138" s="228"/>
      <c r="Y138" s="228"/>
      <c r="Z138" s="228"/>
      <c r="AA138" s="228"/>
      <c r="AB138" s="228"/>
      <c r="AC138" s="228"/>
      <c r="AD138" s="228"/>
      <c r="AE138" s="228"/>
      <c r="AF138" s="228"/>
      <c r="AG138" s="228"/>
      <c r="AH138" s="228"/>
      <c r="AI138" s="228"/>
    </row>
    <row r="139" spans="1:35" ht="18" customHeight="1">
      <c r="A139" s="228"/>
      <c r="B139" s="228"/>
      <c r="C139" s="228"/>
      <c r="D139" s="228"/>
      <c r="E139" s="228"/>
      <c r="F139" s="228"/>
      <c r="G139" s="228"/>
      <c r="H139" s="228"/>
      <c r="I139" s="228"/>
      <c r="J139" s="228"/>
      <c r="K139" s="228"/>
      <c r="L139" s="228"/>
      <c r="M139" s="228"/>
      <c r="N139" s="228"/>
      <c r="O139" s="228"/>
      <c r="P139" s="228"/>
      <c r="Q139" s="228"/>
      <c r="R139" s="228"/>
      <c r="S139" s="228"/>
      <c r="T139" s="228"/>
      <c r="U139" s="228"/>
      <c r="V139" s="228"/>
      <c r="W139" s="228"/>
      <c r="X139" s="228"/>
      <c r="Y139" s="228"/>
      <c r="Z139" s="228"/>
      <c r="AA139" s="228"/>
      <c r="AB139" s="228"/>
      <c r="AC139" s="228"/>
      <c r="AD139" s="228"/>
      <c r="AE139" s="228"/>
      <c r="AF139" s="228"/>
      <c r="AG139" s="228"/>
      <c r="AH139" s="228"/>
      <c r="AI139" s="228"/>
    </row>
    <row r="140" spans="1:35" ht="18" customHeight="1">
      <c r="A140" s="228"/>
      <c r="B140" s="228"/>
      <c r="C140" s="228"/>
      <c r="D140" s="228"/>
      <c r="E140" s="228"/>
      <c r="F140" s="228"/>
      <c r="G140" s="228"/>
      <c r="H140" s="228"/>
      <c r="I140" s="228"/>
      <c r="J140" s="228"/>
      <c r="K140" s="228"/>
      <c r="L140" s="228"/>
      <c r="M140" s="228"/>
      <c r="N140" s="228"/>
      <c r="O140" s="228"/>
      <c r="P140" s="228"/>
      <c r="Q140" s="228"/>
      <c r="R140" s="228"/>
      <c r="S140" s="228"/>
      <c r="T140" s="228"/>
      <c r="U140" s="228"/>
      <c r="V140" s="228"/>
      <c r="W140" s="228"/>
      <c r="X140" s="228"/>
      <c r="Y140" s="228"/>
      <c r="Z140" s="228"/>
      <c r="AA140" s="228"/>
      <c r="AB140" s="228"/>
      <c r="AC140" s="228"/>
      <c r="AD140" s="228"/>
      <c r="AE140" s="228"/>
      <c r="AF140" s="228"/>
      <c r="AG140" s="228"/>
      <c r="AH140" s="228"/>
      <c r="AI140" s="228"/>
    </row>
    <row r="141" spans="1:35" ht="18" customHeight="1">
      <c r="A141" s="228"/>
      <c r="B141" s="228"/>
      <c r="C141" s="228"/>
      <c r="D141" s="228"/>
      <c r="E141" s="228"/>
      <c r="F141" s="228"/>
      <c r="G141" s="228"/>
      <c r="H141" s="228"/>
      <c r="I141" s="228"/>
      <c r="J141" s="228"/>
      <c r="K141" s="228"/>
      <c r="L141" s="228"/>
      <c r="M141" s="228"/>
      <c r="N141" s="228"/>
      <c r="O141" s="228"/>
      <c r="P141" s="228"/>
      <c r="Q141" s="228"/>
      <c r="R141" s="228"/>
      <c r="S141" s="228"/>
      <c r="T141" s="228"/>
      <c r="U141" s="228"/>
      <c r="V141" s="228"/>
      <c r="W141" s="228"/>
      <c r="X141" s="228"/>
      <c r="Y141" s="228"/>
      <c r="Z141" s="228"/>
      <c r="AA141" s="228"/>
      <c r="AB141" s="228"/>
      <c r="AC141" s="228"/>
      <c r="AD141" s="228"/>
      <c r="AE141" s="228"/>
      <c r="AF141" s="228"/>
      <c r="AG141" s="228"/>
      <c r="AH141" s="228"/>
      <c r="AI141" s="228"/>
    </row>
    <row r="142" spans="1:35" ht="18" customHeight="1">
      <c r="A142" s="228"/>
      <c r="B142" s="228"/>
      <c r="C142" s="228"/>
      <c r="D142" s="228"/>
      <c r="E142" s="228"/>
      <c r="F142" s="228"/>
      <c r="G142" s="228"/>
      <c r="H142" s="228"/>
      <c r="I142" s="228"/>
      <c r="J142" s="228"/>
      <c r="K142" s="228"/>
      <c r="L142" s="228"/>
      <c r="M142" s="228"/>
      <c r="N142" s="228"/>
      <c r="O142" s="228"/>
      <c r="P142" s="228"/>
      <c r="Q142" s="228"/>
      <c r="R142" s="228"/>
      <c r="S142" s="228"/>
      <c r="T142" s="228"/>
      <c r="U142" s="228"/>
      <c r="V142" s="228"/>
      <c r="W142" s="228"/>
      <c r="X142" s="228"/>
      <c r="Y142" s="228"/>
      <c r="Z142" s="228"/>
      <c r="AA142" s="228"/>
      <c r="AB142" s="228"/>
      <c r="AC142" s="228"/>
      <c r="AD142" s="228"/>
      <c r="AE142" s="228"/>
      <c r="AF142" s="228"/>
      <c r="AG142" s="228"/>
      <c r="AH142" s="228"/>
      <c r="AI142" s="228"/>
    </row>
    <row r="143" spans="1:35" ht="18" customHeight="1">
      <c r="A143" s="228"/>
      <c r="B143" s="228"/>
      <c r="C143" s="228"/>
      <c r="D143" s="228"/>
      <c r="E143" s="228"/>
      <c r="F143" s="228"/>
      <c r="G143" s="228"/>
      <c r="H143" s="228"/>
      <c r="I143" s="228"/>
      <c r="J143" s="228"/>
      <c r="K143" s="228"/>
      <c r="L143" s="228"/>
      <c r="M143" s="228"/>
      <c r="N143" s="228"/>
      <c r="O143" s="228"/>
      <c r="P143" s="228"/>
      <c r="Q143" s="228"/>
      <c r="R143" s="228"/>
      <c r="S143" s="228"/>
      <c r="T143" s="228"/>
      <c r="U143" s="228"/>
      <c r="V143" s="228"/>
      <c r="W143" s="228"/>
      <c r="X143" s="228"/>
      <c r="Y143" s="228"/>
      <c r="Z143" s="228"/>
      <c r="AA143" s="228"/>
      <c r="AB143" s="228"/>
      <c r="AC143" s="228"/>
      <c r="AD143" s="228"/>
      <c r="AE143" s="228"/>
      <c r="AF143" s="228"/>
      <c r="AG143" s="228"/>
      <c r="AH143" s="228"/>
      <c r="AI143" s="228"/>
    </row>
    <row r="144" spans="1:35" ht="18" customHeight="1">
      <c r="A144" s="228"/>
      <c r="B144" s="228"/>
      <c r="C144" s="228"/>
      <c r="D144" s="228"/>
      <c r="E144" s="228"/>
      <c r="F144" s="228"/>
      <c r="G144" s="228"/>
      <c r="H144" s="228"/>
      <c r="I144" s="228"/>
      <c r="J144" s="228"/>
      <c r="K144" s="228"/>
      <c r="L144" s="228"/>
      <c r="M144" s="228"/>
      <c r="N144" s="228"/>
      <c r="O144" s="228"/>
      <c r="P144" s="228"/>
      <c r="Q144" s="228"/>
      <c r="R144" s="228"/>
      <c r="S144" s="228"/>
      <c r="T144" s="228"/>
      <c r="U144" s="228"/>
      <c r="V144" s="228"/>
      <c r="W144" s="228"/>
      <c r="X144" s="228"/>
      <c r="Y144" s="228"/>
      <c r="Z144" s="228"/>
      <c r="AA144" s="228"/>
      <c r="AB144" s="228"/>
      <c r="AC144" s="228"/>
      <c r="AD144" s="228"/>
      <c r="AE144" s="228"/>
      <c r="AF144" s="228"/>
      <c r="AG144" s="228"/>
      <c r="AH144" s="228"/>
      <c r="AI144" s="228"/>
    </row>
    <row r="145" spans="1:35" ht="18" customHeight="1">
      <c r="A145" s="228"/>
      <c r="B145" s="228"/>
      <c r="C145" s="228"/>
      <c r="D145" s="228"/>
      <c r="E145" s="228"/>
      <c r="F145" s="228"/>
      <c r="G145" s="228"/>
      <c r="H145" s="228"/>
      <c r="I145" s="228"/>
      <c r="J145" s="228"/>
      <c r="K145" s="228"/>
      <c r="L145" s="228"/>
      <c r="M145" s="228"/>
      <c r="N145" s="228"/>
      <c r="O145" s="228"/>
      <c r="P145" s="228"/>
      <c r="Q145" s="228"/>
      <c r="R145" s="228"/>
      <c r="S145" s="228"/>
      <c r="T145" s="228"/>
      <c r="U145" s="228"/>
      <c r="V145" s="228"/>
      <c r="W145" s="228"/>
      <c r="X145" s="228"/>
      <c r="Y145" s="228"/>
      <c r="Z145" s="228"/>
      <c r="AA145" s="228"/>
      <c r="AB145" s="228"/>
      <c r="AC145" s="228"/>
      <c r="AD145" s="228"/>
      <c r="AE145" s="228"/>
      <c r="AF145" s="228"/>
      <c r="AG145" s="228"/>
      <c r="AH145" s="228"/>
      <c r="AI145" s="228"/>
    </row>
    <row r="146" spans="1:35" ht="18" customHeight="1">
      <c r="A146" s="228"/>
      <c r="B146" s="228"/>
      <c r="C146" s="228"/>
      <c r="D146" s="228"/>
      <c r="E146" s="228"/>
      <c r="F146" s="228"/>
      <c r="G146" s="228"/>
      <c r="H146" s="228"/>
      <c r="I146" s="228"/>
      <c r="J146" s="228"/>
      <c r="K146" s="228"/>
      <c r="L146" s="228"/>
      <c r="M146" s="228"/>
      <c r="N146" s="228"/>
      <c r="O146" s="228"/>
      <c r="P146" s="228"/>
      <c r="Q146" s="228"/>
      <c r="R146" s="228"/>
      <c r="S146" s="228"/>
      <c r="T146" s="228"/>
      <c r="U146" s="228"/>
      <c r="V146" s="228"/>
      <c r="W146" s="228"/>
      <c r="X146" s="228"/>
      <c r="Y146" s="228"/>
      <c r="Z146" s="228"/>
      <c r="AA146" s="228"/>
      <c r="AB146" s="228"/>
      <c r="AC146" s="228"/>
      <c r="AD146" s="228"/>
      <c r="AE146" s="228"/>
      <c r="AF146" s="228"/>
      <c r="AG146" s="228"/>
      <c r="AH146" s="228"/>
      <c r="AI146" s="228"/>
    </row>
    <row r="147" spans="1:35" ht="18" customHeight="1">
      <c r="A147" s="228"/>
      <c r="B147" s="228"/>
      <c r="C147" s="228"/>
      <c r="D147" s="228"/>
      <c r="E147" s="228"/>
      <c r="F147" s="228"/>
      <c r="G147" s="228"/>
      <c r="H147" s="228"/>
      <c r="I147" s="228"/>
      <c r="J147" s="228"/>
      <c r="K147" s="228"/>
      <c r="L147" s="228"/>
      <c r="M147" s="228"/>
      <c r="N147" s="228"/>
      <c r="O147" s="228"/>
      <c r="P147" s="228"/>
      <c r="Q147" s="228"/>
      <c r="R147" s="228"/>
      <c r="S147" s="228"/>
      <c r="T147" s="228"/>
      <c r="U147" s="228"/>
      <c r="V147" s="228"/>
      <c r="W147" s="228"/>
      <c r="X147" s="228"/>
      <c r="Y147" s="228"/>
      <c r="Z147" s="228"/>
      <c r="AA147" s="228"/>
      <c r="AB147" s="228"/>
      <c r="AC147" s="228"/>
      <c r="AD147" s="228"/>
      <c r="AE147" s="228"/>
      <c r="AF147" s="228"/>
      <c r="AG147" s="228"/>
      <c r="AH147" s="228"/>
      <c r="AI147" s="228"/>
    </row>
    <row r="148" spans="1:35" ht="18" customHeight="1">
      <c r="A148" s="228"/>
      <c r="B148" s="228"/>
      <c r="C148" s="228"/>
      <c r="D148" s="228"/>
      <c r="E148" s="228"/>
      <c r="F148" s="228"/>
      <c r="G148" s="228"/>
      <c r="H148" s="228"/>
      <c r="I148" s="228"/>
      <c r="J148" s="228"/>
      <c r="K148" s="228"/>
      <c r="L148" s="228"/>
      <c r="M148" s="228"/>
      <c r="N148" s="228"/>
      <c r="O148" s="228"/>
      <c r="P148" s="228"/>
      <c r="Q148" s="228"/>
      <c r="R148" s="228"/>
      <c r="S148" s="228"/>
      <c r="T148" s="228"/>
      <c r="U148" s="228"/>
      <c r="V148" s="228"/>
      <c r="W148" s="228"/>
      <c r="X148" s="228"/>
      <c r="Y148" s="228"/>
      <c r="Z148" s="228"/>
      <c r="AA148" s="228"/>
      <c r="AB148" s="228"/>
      <c r="AC148" s="228"/>
      <c r="AD148" s="228"/>
      <c r="AE148" s="228"/>
      <c r="AF148" s="228"/>
      <c r="AG148" s="228"/>
      <c r="AH148" s="228"/>
      <c r="AI148" s="228"/>
    </row>
    <row r="149" spans="1:35" ht="18" customHeight="1">
      <c r="A149" s="228"/>
      <c r="B149" s="228"/>
      <c r="C149" s="228"/>
      <c r="D149" s="228"/>
      <c r="E149" s="228"/>
      <c r="F149" s="228"/>
      <c r="G149" s="228"/>
      <c r="H149" s="228"/>
      <c r="I149" s="228"/>
      <c r="J149" s="228"/>
      <c r="K149" s="228"/>
      <c r="L149" s="228"/>
      <c r="M149" s="228"/>
      <c r="N149" s="228"/>
      <c r="O149" s="228"/>
      <c r="P149" s="228"/>
      <c r="Q149" s="228"/>
      <c r="R149" s="228"/>
      <c r="S149" s="228"/>
      <c r="T149" s="228"/>
      <c r="U149" s="228"/>
      <c r="V149" s="228"/>
      <c r="W149" s="228"/>
      <c r="X149" s="228"/>
      <c r="Y149" s="228"/>
      <c r="Z149" s="228"/>
      <c r="AA149" s="228"/>
      <c r="AB149" s="228"/>
      <c r="AC149" s="228"/>
      <c r="AD149" s="228"/>
      <c r="AE149" s="228"/>
      <c r="AF149" s="228"/>
      <c r="AG149" s="228"/>
      <c r="AH149" s="228"/>
      <c r="AI149" s="228"/>
    </row>
    <row r="150" spans="1:35" ht="18" customHeight="1">
      <c r="A150" s="228"/>
      <c r="B150" s="228"/>
      <c r="C150" s="228"/>
      <c r="D150" s="228"/>
      <c r="E150" s="228"/>
      <c r="F150" s="228"/>
      <c r="G150" s="228"/>
      <c r="H150" s="228"/>
      <c r="I150" s="228"/>
      <c r="J150" s="228"/>
      <c r="K150" s="228"/>
      <c r="L150" s="228"/>
      <c r="M150" s="228"/>
      <c r="N150" s="228"/>
      <c r="O150" s="228"/>
      <c r="P150" s="228"/>
      <c r="Q150" s="228"/>
      <c r="R150" s="228"/>
      <c r="S150" s="228"/>
      <c r="T150" s="228"/>
      <c r="U150" s="228"/>
      <c r="V150" s="228"/>
      <c r="W150" s="228"/>
      <c r="X150" s="228"/>
      <c r="Y150" s="228"/>
      <c r="Z150" s="228"/>
      <c r="AA150" s="228"/>
      <c r="AB150" s="228"/>
      <c r="AC150" s="228"/>
      <c r="AD150" s="228"/>
      <c r="AE150" s="228"/>
      <c r="AF150" s="228"/>
      <c r="AG150" s="228"/>
      <c r="AH150" s="228"/>
      <c r="AI150" s="228"/>
    </row>
    <row r="151" spans="1:35" ht="18" customHeight="1">
      <c r="A151" s="228"/>
      <c r="B151" s="228"/>
      <c r="C151" s="228"/>
      <c r="D151" s="228"/>
      <c r="E151" s="228"/>
      <c r="F151" s="228"/>
      <c r="G151" s="228"/>
      <c r="H151" s="228"/>
      <c r="I151" s="228"/>
      <c r="J151" s="228"/>
      <c r="K151" s="228"/>
      <c r="L151" s="228"/>
      <c r="M151" s="228"/>
      <c r="N151" s="228"/>
      <c r="O151" s="228"/>
      <c r="P151" s="228"/>
      <c r="Q151" s="228"/>
      <c r="R151" s="228"/>
      <c r="S151" s="228"/>
      <c r="T151" s="228"/>
      <c r="U151" s="228"/>
      <c r="V151" s="228"/>
      <c r="W151" s="228"/>
      <c r="X151" s="228"/>
      <c r="Y151" s="228"/>
      <c r="Z151" s="228"/>
      <c r="AA151" s="228"/>
      <c r="AB151" s="228"/>
      <c r="AC151" s="228"/>
      <c r="AD151" s="228"/>
      <c r="AE151" s="228"/>
      <c r="AF151" s="228"/>
      <c r="AG151" s="228"/>
      <c r="AH151" s="228"/>
      <c r="AI151" s="228"/>
    </row>
    <row r="152" spans="1:35" ht="18" customHeight="1">
      <c r="A152" s="228"/>
      <c r="B152" s="228"/>
      <c r="C152" s="228"/>
      <c r="D152" s="228"/>
      <c r="E152" s="228"/>
      <c r="F152" s="228"/>
      <c r="G152" s="228"/>
      <c r="H152" s="228"/>
      <c r="I152" s="228"/>
      <c r="J152" s="228"/>
      <c r="K152" s="228"/>
      <c r="L152" s="228"/>
      <c r="M152" s="228"/>
      <c r="N152" s="228"/>
      <c r="O152" s="228"/>
      <c r="P152" s="228"/>
      <c r="Q152" s="228"/>
      <c r="R152" s="228"/>
      <c r="S152" s="228"/>
      <c r="T152" s="228"/>
      <c r="U152" s="228"/>
      <c r="V152" s="228"/>
      <c r="W152" s="228"/>
      <c r="X152" s="228"/>
      <c r="Y152" s="228"/>
      <c r="Z152" s="228"/>
      <c r="AA152" s="228"/>
      <c r="AB152" s="228"/>
      <c r="AC152" s="228"/>
      <c r="AD152" s="228"/>
      <c r="AE152" s="228"/>
      <c r="AF152" s="228"/>
      <c r="AG152" s="228"/>
      <c r="AH152" s="228"/>
      <c r="AI152" s="228"/>
    </row>
    <row r="153" spans="1:35" ht="18" customHeight="1">
      <c r="A153" s="228"/>
      <c r="B153" s="228"/>
      <c r="C153" s="228"/>
      <c r="D153" s="228"/>
      <c r="E153" s="228"/>
      <c r="F153" s="228"/>
      <c r="G153" s="228"/>
      <c r="H153" s="228"/>
      <c r="I153" s="228"/>
      <c r="J153" s="228"/>
      <c r="K153" s="228"/>
      <c r="L153" s="228"/>
      <c r="M153" s="228"/>
      <c r="N153" s="228"/>
      <c r="O153" s="228"/>
      <c r="P153" s="228"/>
      <c r="Q153" s="228"/>
      <c r="R153" s="228"/>
      <c r="S153" s="228"/>
      <c r="T153" s="228"/>
      <c r="U153" s="228"/>
      <c r="V153" s="228"/>
      <c r="W153" s="228"/>
      <c r="X153" s="228"/>
      <c r="Y153" s="228"/>
      <c r="Z153" s="228"/>
      <c r="AA153" s="228"/>
      <c r="AB153" s="228"/>
      <c r="AC153" s="228"/>
      <c r="AD153" s="228"/>
      <c r="AE153" s="228"/>
      <c r="AF153" s="228"/>
      <c r="AG153" s="228"/>
      <c r="AH153" s="228"/>
      <c r="AI153" s="228"/>
    </row>
    <row r="154" spans="1:35" ht="18" customHeight="1">
      <c r="A154" s="228"/>
      <c r="B154" s="228"/>
      <c r="C154" s="228"/>
      <c r="D154" s="228"/>
      <c r="E154" s="228"/>
      <c r="F154" s="228"/>
      <c r="G154" s="228"/>
      <c r="H154" s="228"/>
      <c r="I154" s="228"/>
      <c r="J154" s="228"/>
      <c r="K154" s="228"/>
      <c r="L154" s="228"/>
      <c r="M154" s="228"/>
      <c r="N154" s="228"/>
      <c r="O154" s="228"/>
      <c r="P154" s="228"/>
      <c r="Q154" s="228"/>
      <c r="R154" s="228"/>
      <c r="S154" s="228"/>
      <c r="T154" s="228"/>
      <c r="U154" s="228"/>
      <c r="V154" s="228"/>
      <c r="W154" s="228"/>
      <c r="X154" s="228"/>
      <c r="Y154" s="228"/>
      <c r="Z154" s="228"/>
      <c r="AA154" s="228"/>
      <c r="AB154" s="228"/>
      <c r="AC154" s="228"/>
      <c r="AD154" s="228"/>
      <c r="AE154" s="228"/>
      <c r="AF154" s="228"/>
      <c r="AG154" s="228"/>
      <c r="AH154" s="228"/>
      <c r="AI154" s="228"/>
    </row>
    <row r="155" spans="1:35" ht="18" customHeight="1">
      <c r="A155" s="228"/>
      <c r="B155" s="228"/>
      <c r="C155" s="228"/>
      <c r="D155" s="228"/>
      <c r="E155" s="228"/>
      <c r="F155" s="228"/>
      <c r="G155" s="228"/>
      <c r="H155" s="228"/>
      <c r="I155" s="228"/>
      <c r="J155" s="228"/>
      <c r="K155" s="228"/>
      <c r="L155" s="228"/>
      <c r="M155" s="228"/>
      <c r="N155" s="228"/>
      <c r="O155" s="228"/>
      <c r="P155" s="228"/>
      <c r="Q155" s="228"/>
      <c r="R155" s="228"/>
      <c r="S155" s="228"/>
      <c r="T155" s="228"/>
      <c r="U155" s="228"/>
      <c r="V155" s="228"/>
      <c r="W155" s="228"/>
      <c r="X155" s="228"/>
      <c r="Y155" s="228"/>
      <c r="Z155" s="228"/>
      <c r="AA155" s="228"/>
      <c r="AB155" s="228"/>
      <c r="AC155" s="228"/>
      <c r="AD155" s="228"/>
      <c r="AE155" s="228"/>
      <c r="AF155" s="228"/>
      <c r="AG155" s="228"/>
      <c r="AH155" s="228"/>
      <c r="AI155" s="228"/>
    </row>
    <row r="156" spans="1:35" ht="18" customHeight="1">
      <c r="A156" s="228"/>
      <c r="B156" s="228"/>
      <c r="C156" s="228"/>
      <c r="D156" s="228"/>
      <c r="E156" s="228"/>
      <c r="F156" s="228"/>
      <c r="G156" s="228"/>
      <c r="H156" s="228"/>
      <c r="I156" s="228"/>
      <c r="J156" s="228"/>
      <c r="K156" s="228"/>
      <c r="L156" s="228"/>
      <c r="M156" s="228"/>
      <c r="N156" s="228"/>
      <c r="O156" s="228"/>
      <c r="P156" s="228"/>
      <c r="Q156" s="228"/>
      <c r="R156" s="228"/>
      <c r="S156" s="228"/>
      <c r="T156" s="228"/>
      <c r="U156" s="228"/>
      <c r="V156" s="228"/>
      <c r="W156" s="228"/>
      <c r="X156" s="228"/>
      <c r="Y156" s="228"/>
      <c r="Z156" s="228"/>
      <c r="AA156" s="228"/>
      <c r="AB156" s="228"/>
      <c r="AC156" s="228"/>
      <c r="AD156" s="228"/>
      <c r="AE156" s="228"/>
      <c r="AF156" s="228"/>
      <c r="AG156" s="228"/>
      <c r="AH156" s="228"/>
      <c r="AI156" s="228"/>
    </row>
    <row r="157" spans="1:35" ht="18" customHeight="1">
      <c r="A157" s="228"/>
      <c r="B157" s="228"/>
      <c r="C157" s="228"/>
      <c r="D157" s="228"/>
      <c r="E157" s="228"/>
      <c r="F157" s="228"/>
      <c r="G157" s="228"/>
      <c r="H157" s="228"/>
      <c r="I157" s="228"/>
      <c r="J157" s="228"/>
      <c r="K157" s="228"/>
      <c r="L157" s="228"/>
      <c r="M157" s="228"/>
      <c r="N157" s="228"/>
      <c r="O157" s="228"/>
      <c r="P157" s="228"/>
      <c r="Q157" s="228"/>
      <c r="R157" s="228"/>
      <c r="S157" s="228"/>
      <c r="T157" s="228"/>
      <c r="U157" s="228"/>
      <c r="V157" s="228"/>
      <c r="W157" s="228"/>
      <c r="X157" s="228"/>
      <c r="Y157" s="228"/>
      <c r="Z157" s="228"/>
      <c r="AA157" s="228"/>
      <c r="AB157" s="228"/>
      <c r="AC157" s="228"/>
      <c r="AD157" s="228"/>
      <c r="AE157" s="228"/>
      <c r="AF157" s="228"/>
      <c r="AG157" s="228"/>
      <c r="AH157" s="228"/>
      <c r="AI157" s="228"/>
    </row>
    <row r="158" spans="1:35" ht="18" customHeight="1">
      <c r="A158" s="228"/>
      <c r="B158" s="228"/>
      <c r="C158" s="228"/>
      <c r="D158" s="228"/>
      <c r="E158" s="228"/>
      <c r="F158" s="228"/>
      <c r="G158" s="228"/>
      <c r="H158" s="228"/>
      <c r="I158" s="228"/>
      <c r="J158" s="228"/>
      <c r="K158" s="228"/>
      <c r="L158" s="228"/>
      <c r="M158" s="228"/>
      <c r="N158" s="228"/>
      <c r="O158" s="228"/>
      <c r="P158" s="228"/>
      <c r="Q158" s="228"/>
      <c r="R158" s="228"/>
      <c r="S158" s="228"/>
      <c r="T158" s="228"/>
      <c r="U158" s="228"/>
      <c r="V158" s="228"/>
      <c r="W158" s="228"/>
      <c r="X158" s="228"/>
      <c r="Y158" s="228"/>
      <c r="Z158" s="228"/>
      <c r="AA158" s="228"/>
      <c r="AB158" s="228"/>
      <c r="AC158" s="228"/>
      <c r="AD158" s="228"/>
      <c r="AE158" s="228"/>
      <c r="AF158" s="228"/>
      <c r="AG158" s="228"/>
      <c r="AH158" s="228"/>
      <c r="AI158" s="228"/>
    </row>
    <row r="159" spans="1:35" ht="18" customHeight="1">
      <c r="A159" s="228"/>
      <c r="B159" s="228"/>
      <c r="C159" s="228"/>
      <c r="D159" s="228"/>
      <c r="E159" s="228"/>
      <c r="F159" s="228"/>
      <c r="G159" s="228"/>
      <c r="H159" s="228"/>
      <c r="I159" s="228"/>
      <c r="J159" s="228"/>
      <c r="K159" s="228"/>
      <c r="L159" s="228"/>
      <c r="M159" s="228"/>
      <c r="N159" s="228"/>
      <c r="O159" s="228"/>
      <c r="P159" s="228"/>
      <c r="Q159" s="228"/>
      <c r="R159" s="228"/>
      <c r="S159" s="228"/>
      <c r="T159" s="228"/>
      <c r="U159" s="228"/>
      <c r="V159" s="228"/>
      <c r="W159" s="228"/>
      <c r="X159" s="228"/>
      <c r="Y159" s="228"/>
      <c r="Z159" s="228"/>
      <c r="AA159" s="228"/>
      <c r="AB159" s="228"/>
      <c r="AC159" s="228"/>
      <c r="AD159" s="228"/>
      <c r="AE159" s="228"/>
      <c r="AF159" s="228"/>
      <c r="AG159" s="228"/>
      <c r="AH159" s="228"/>
      <c r="AI159" s="228"/>
    </row>
    <row r="160" spans="1:35" ht="18" customHeight="1">
      <c r="A160" s="228"/>
      <c r="B160" s="228"/>
      <c r="C160" s="228"/>
      <c r="D160" s="228"/>
      <c r="E160" s="228"/>
      <c r="F160" s="228"/>
      <c r="G160" s="228"/>
      <c r="H160" s="228"/>
      <c r="I160" s="228"/>
      <c r="J160" s="228"/>
      <c r="K160" s="228"/>
      <c r="L160" s="228"/>
      <c r="M160" s="228"/>
      <c r="N160" s="228"/>
      <c r="O160" s="228"/>
      <c r="P160" s="228"/>
      <c r="Q160" s="228"/>
      <c r="R160" s="228"/>
      <c r="S160" s="228"/>
      <c r="T160" s="228"/>
      <c r="U160" s="228"/>
      <c r="V160" s="228"/>
      <c r="W160" s="228"/>
      <c r="X160" s="228"/>
      <c r="Y160" s="228"/>
      <c r="Z160" s="228"/>
      <c r="AA160" s="228"/>
      <c r="AB160" s="228"/>
      <c r="AC160" s="228"/>
      <c r="AD160" s="228"/>
      <c r="AE160" s="228"/>
      <c r="AF160" s="228"/>
      <c r="AG160" s="228"/>
      <c r="AH160" s="228"/>
      <c r="AI160" s="228"/>
    </row>
    <row r="161" spans="1:35" ht="18" customHeight="1">
      <c r="A161" s="228"/>
      <c r="B161" s="228"/>
      <c r="C161" s="228"/>
      <c r="D161" s="228"/>
      <c r="E161" s="228"/>
      <c r="F161" s="228"/>
      <c r="G161" s="228"/>
      <c r="H161" s="228"/>
      <c r="I161" s="228"/>
      <c r="J161" s="228"/>
      <c r="K161" s="228"/>
      <c r="L161" s="228"/>
      <c r="M161" s="228"/>
      <c r="N161" s="228"/>
      <c r="O161" s="228"/>
      <c r="P161" s="228"/>
      <c r="Q161" s="228"/>
      <c r="R161" s="228"/>
      <c r="S161" s="228"/>
      <c r="T161" s="228"/>
      <c r="U161" s="228"/>
      <c r="V161" s="228"/>
      <c r="W161" s="228"/>
      <c r="X161" s="228"/>
      <c r="Y161" s="228"/>
      <c r="Z161" s="228"/>
      <c r="AA161" s="228"/>
      <c r="AB161" s="228"/>
      <c r="AC161" s="228"/>
      <c r="AD161" s="228"/>
      <c r="AE161" s="228"/>
      <c r="AF161" s="228"/>
      <c r="AG161" s="228"/>
      <c r="AH161" s="228"/>
      <c r="AI161" s="228"/>
    </row>
    <row r="162" spans="1:35" ht="18" customHeight="1">
      <c r="A162" s="228"/>
      <c r="B162" s="228"/>
      <c r="C162" s="228"/>
      <c r="D162" s="228"/>
      <c r="E162" s="228"/>
      <c r="F162" s="228"/>
      <c r="G162" s="228"/>
      <c r="H162" s="228"/>
      <c r="I162" s="228"/>
      <c r="J162" s="228"/>
      <c r="K162" s="228"/>
      <c r="L162" s="228"/>
      <c r="M162" s="228"/>
      <c r="N162" s="228"/>
      <c r="O162" s="228"/>
      <c r="P162" s="228"/>
      <c r="Q162" s="228"/>
      <c r="R162" s="228"/>
      <c r="S162" s="228"/>
      <c r="T162" s="228"/>
      <c r="U162" s="228"/>
      <c r="V162" s="228"/>
      <c r="W162" s="228"/>
      <c r="X162" s="228"/>
      <c r="Y162" s="228"/>
      <c r="Z162" s="228"/>
      <c r="AA162" s="228"/>
      <c r="AB162" s="228"/>
      <c r="AC162" s="228"/>
      <c r="AD162" s="228"/>
      <c r="AE162" s="228"/>
      <c r="AF162" s="228"/>
      <c r="AG162" s="228"/>
      <c r="AH162" s="228"/>
      <c r="AI162" s="228"/>
    </row>
    <row r="163" spans="1:35" ht="18" customHeight="1">
      <c r="A163" s="228"/>
      <c r="B163" s="228"/>
      <c r="C163" s="228"/>
      <c r="D163" s="228"/>
      <c r="E163" s="228"/>
      <c r="F163" s="228"/>
      <c r="G163" s="228"/>
      <c r="H163" s="228"/>
      <c r="I163" s="228"/>
      <c r="J163" s="228"/>
      <c r="K163" s="228"/>
      <c r="L163" s="228"/>
      <c r="M163" s="228"/>
      <c r="N163" s="228"/>
      <c r="O163" s="228"/>
      <c r="P163" s="228"/>
      <c r="Q163" s="228"/>
      <c r="R163" s="228"/>
      <c r="S163" s="228"/>
      <c r="T163" s="228"/>
      <c r="U163" s="228"/>
      <c r="V163" s="228"/>
      <c r="W163" s="228"/>
      <c r="X163" s="228"/>
      <c r="Y163" s="228"/>
      <c r="Z163" s="228"/>
      <c r="AA163" s="228"/>
      <c r="AB163" s="228"/>
      <c r="AC163" s="228"/>
      <c r="AD163" s="228"/>
      <c r="AE163" s="228"/>
      <c r="AF163" s="228"/>
      <c r="AG163" s="228"/>
      <c r="AH163" s="228"/>
      <c r="AI163" s="228"/>
    </row>
    <row r="164" spans="1:35" ht="18" customHeight="1">
      <c r="A164" s="228"/>
      <c r="B164" s="228"/>
      <c r="C164" s="228"/>
      <c r="D164" s="228"/>
      <c r="E164" s="228"/>
      <c r="F164" s="228"/>
      <c r="G164" s="228"/>
      <c r="H164" s="228"/>
      <c r="I164" s="228"/>
      <c r="J164" s="228"/>
      <c r="K164" s="228"/>
      <c r="L164" s="228"/>
      <c r="M164" s="228"/>
      <c r="N164" s="228"/>
      <c r="O164" s="228"/>
      <c r="P164" s="228"/>
      <c r="Q164" s="228"/>
      <c r="R164" s="228"/>
      <c r="S164" s="228"/>
      <c r="T164" s="228"/>
      <c r="U164" s="228"/>
      <c r="V164" s="228"/>
      <c r="W164" s="228"/>
      <c r="X164" s="228"/>
      <c r="Y164" s="228"/>
      <c r="Z164" s="228"/>
      <c r="AA164" s="228"/>
      <c r="AB164" s="228"/>
      <c r="AC164" s="228"/>
      <c r="AD164" s="228"/>
      <c r="AE164" s="228"/>
      <c r="AF164" s="228"/>
      <c r="AG164" s="228"/>
      <c r="AH164" s="228"/>
      <c r="AI164" s="228"/>
    </row>
    <row r="165" spans="1:35" ht="18" customHeight="1">
      <c r="A165" s="228"/>
      <c r="B165" s="228"/>
      <c r="C165" s="228"/>
      <c r="D165" s="228"/>
      <c r="E165" s="228"/>
      <c r="F165" s="228"/>
      <c r="G165" s="228"/>
      <c r="H165" s="228"/>
      <c r="I165" s="228"/>
      <c r="J165" s="228"/>
      <c r="K165" s="228"/>
      <c r="L165" s="228"/>
      <c r="M165" s="228"/>
      <c r="N165" s="228"/>
      <c r="O165" s="228"/>
      <c r="P165" s="228"/>
      <c r="Q165" s="228"/>
      <c r="R165" s="228"/>
      <c r="S165" s="228"/>
      <c r="T165" s="228"/>
      <c r="U165" s="228"/>
      <c r="V165" s="228"/>
      <c r="W165" s="228"/>
      <c r="X165" s="228"/>
      <c r="Y165" s="228"/>
      <c r="Z165" s="228"/>
      <c r="AA165" s="228"/>
      <c r="AB165" s="228"/>
      <c r="AC165" s="228"/>
      <c r="AD165" s="228"/>
      <c r="AE165" s="228"/>
      <c r="AF165" s="228"/>
      <c r="AG165" s="228"/>
      <c r="AH165" s="228"/>
      <c r="AI165" s="228"/>
    </row>
    <row r="166" spans="1:35" ht="18" customHeight="1">
      <c r="A166" s="228"/>
      <c r="B166" s="228"/>
      <c r="C166" s="228"/>
      <c r="D166" s="228"/>
      <c r="E166" s="228"/>
      <c r="F166" s="228"/>
      <c r="G166" s="228"/>
      <c r="H166" s="228"/>
      <c r="I166" s="228"/>
      <c r="J166" s="228"/>
      <c r="K166" s="228"/>
      <c r="L166" s="228"/>
      <c r="M166" s="228"/>
      <c r="N166" s="228"/>
      <c r="O166" s="228"/>
      <c r="P166" s="228"/>
      <c r="Q166" s="228"/>
      <c r="R166" s="228"/>
      <c r="S166" s="228"/>
      <c r="T166" s="228"/>
      <c r="U166" s="228"/>
      <c r="V166" s="228"/>
      <c r="W166" s="228"/>
      <c r="X166" s="228"/>
      <c r="Y166" s="228"/>
      <c r="Z166" s="228"/>
      <c r="AA166" s="228"/>
      <c r="AB166" s="228"/>
      <c r="AC166" s="228"/>
      <c r="AD166" s="228"/>
      <c r="AE166" s="228"/>
      <c r="AF166" s="228"/>
      <c r="AG166" s="228"/>
      <c r="AH166" s="228"/>
      <c r="AI166" s="228"/>
    </row>
    <row r="167" spans="1:35" ht="18" customHeight="1"/>
    <row r="168" spans="1:35" ht="18" customHeight="1"/>
    <row r="169" spans="1:35" ht="18" customHeight="1"/>
    <row r="170" spans="1:35" ht="18" customHeight="1"/>
    <row r="171" spans="1:35" ht="18" customHeight="1"/>
    <row r="172" spans="1:35" ht="18" customHeight="1"/>
    <row r="173" spans="1:35" ht="18" customHeight="1"/>
    <row r="174" spans="1:35" ht="18" customHeight="1"/>
    <row r="175" spans="1:35" ht="18" customHeight="1"/>
    <row r="176" spans="1:35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</sheetData>
  <mergeCells count="98">
    <mergeCell ref="B4:K4"/>
    <mergeCell ref="D32:K32"/>
    <mergeCell ref="T2:V2"/>
    <mergeCell ref="R5:S5"/>
    <mergeCell ref="U5:V5"/>
    <mergeCell ref="A1:S2"/>
    <mergeCell ref="Q7:S7"/>
    <mergeCell ref="T7:V7"/>
    <mergeCell ref="B3:K3"/>
    <mergeCell ref="A5:K5"/>
    <mergeCell ref="A6:K7"/>
    <mergeCell ref="A8:K9"/>
    <mergeCell ref="M6:P7"/>
    <mergeCell ref="M8:P9"/>
    <mergeCell ref="A15:F15"/>
    <mergeCell ref="M15:R15"/>
    <mergeCell ref="N18:Q18"/>
    <mergeCell ref="G15:L15"/>
    <mergeCell ref="A12:L13"/>
    <mergeCell ref="M12:V13"/>
    <mergeCell ref="A14:F14"/>
    <mergeCell ref="G14:L14"/>
    <mergeCell ref="F16:L16"/>
    <mergeCell ref="S15:V15"/>
    <mergeCell ref="Q31:V31"/>
    <mergeCell ref="M34:V34"/>
    <mergeCell ref="M35:V35"/>
    <mergeCell ref="F17:H17"/>
    <mergeCell ref="F18:H18"/>
    <mergeCell ref="R18:T18"/>
    <mergeCell ref="U18:V18"/>
    <mergeCell ref="U17:V17"/>
    <mergeCell ref="J19:K19"/>
    <mergeCell ref="L19:V19"/>
    <mergeCell ref="A34:K34"/>
    <mergeCell ref="A35:K35"/>
    <mergeCell ref="A32:C32"/>
    <mergeCell ref="G23:I23"/>
    <mergeCell ref="A33:K33"/>
    <mergeCell ref="H24:I24"/>
    <mergeCell ref="M41:N42"/>
    <mergeCell ref="S50:T51"/>
    <mergeCell ref="V41:V42"/>
    <mergeCell ref="M32:N32"/>
    <mergeCell ref="O40:O51"/>
    <mergeCell ref="U40:U51"/>
    <mergeCell ref="V50:V51"/>
    <mergeCell ref="P50:Q51"/>
    <mergeCell ref="R40:R51"/>
    <mergeCell ref="M33:V33"/>
    <mergeCell ref="M37:V37"/>
    <mergeCell ref="M38:V39"/>
    <mergeCell ref="S41:T42"/>
    <mergeCell ref="S44:T45"/>
    <mergeCell ref="O32:V32"/>
    <mergeCell ref="A53:K53"/>
    <mergeCell ref="A54:K54"/>
    <mergeCell ref="M50:N51"/>
    <mergeCell ref="M53:V53"/>
    <mergeCell ref="A49:K51"/>
    <mergeCell ref="A10:K10"/>
    <mergeCell ref="N17:Q17"/>
    <mergeCell ref="P16:V16"/>
    <mergeCell ref="E20:F20"/>
    <mergeCell ref="A55:D55"/>
    <mergeCell ref="E55:K55"/>
    <mergeCell ref="V44:V45"/>
    <mergeCell ref="P41:Q42"/>
    <mergeCell ref="P44:Q45"/>
    <mergeCell ref="M55:O55"/>
    <mergeCell ref="P55:V55"/>
    <mergeCell ref="O52:V52"/>
    <mergeCell ref="V47:V48"/>
    <mergeCell ref="S47:T48"/>
    <mergeCell ref="P47:Q48"/>
    <mergeCell ref="M54:V54"/>
    <mergeCell ref="N5:P5"/>
    <mergeCell ref="Q9:S9"/>
    <mergeCell ref="T9:V9"/>
    <mergeCell ref="M14:R14"/>
    <mergeCell ref="P10:R10"/>
    <mergeCell ref="S14:V14"/>
    <mergeCell ref="G22:I22"/>
    <mergeCell ref="H52:K52"/>
    <mergeCell ref="M44:N45"/>
    <mergeCell ref="M47:N48"/>
    <mergeCell ref="A28:I28"/>
    <mergeCell ref="A29:A31"/>
    <mergeCell ref="J20:V28"/>
    <mergeCell ref="B20:C20"/>
    <mergeCell ref="G20:I20"/>
    <mergeCell ref="A37:K37"/>
    <mergeCell ref="A41:A42"/>
    <mergeCell ref="A44:A45"/>
    <mergeCell ref="E38:K38"/>
    <mergeCell ref="F42:K42"/>
    <mergeCell ref="I45:K45"/>
    <mergeCell ref="A39:L39"/>
  </mergeCells>
  <pageMargins left="0.39370078740157483" right="0" top="0" bottom="0.31496062992125984" header="0" footer="0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10"/>
  <sheetViews>
    <sheetView workbookViewId="0">
      <selection activeCell="Q10" sqref="Q10"/>
    </sheetView>
  </sheetViews>
  <sheetFormatPr defaultColWidth="11.42578125" defaultRowHeight="12.75"/>
  <cols>
    <col min="1" max="1" width="4" style="241" customWidth="1"/>
    <col min="2" max="2" width="3.7109375" style="241" customWidth="1"/>
    <col min="3" max="3" width="25" style="241" customWidth="1"/>
    <col min="4" max="4" width="10.7109375" style="241" customWidth="1"/>
    <col min="5" max="5" width="3.5703125" style="241" customWidth="1"/>
    <col min="6" max="6" width="13.42578125" style="241" customWidth="1"/>
    <col min="7" max="7" width="3.5703125" style="241" customWidth="1"/>
    <col min="8" max="8" width="12.42578125" style="241" customWidth="1"/>
    <col min="9" max="9" width="3.5703125" style="241" customWidth="1"/>
    <col min="10" max="10" width="12.140625" style="241" customWidth="1"/>
    <col min="11" max="11" width="1" style="241" customWidth="1"/>
    <col min="12" max="12" width="0.7109375" style="241" customWidth="1"/>
    <col min="13" max="13" width="0.85546875" style="241" customWidth="1"/>
    <col min="14" max="14" width="0.7109375" style="241" customWidth="1"/>
    <col min="15" max="16384" width="11.42578125" style="241"/>
  </cols>
  <sheetData>
    <row r="1" spans="1:14" ht="9.75" customHeight="1">
      <c r="A1" s="1342"/>
      <c r="B1" s="1342"/>
      <c r="C1" s="1342"/>
      <c r="D1" s="1342"/>
      <c r="E1" s="1342"/>
      <c r="F1" s="1342"/>
      <c r="G1" s="1342"/>
      <c r="H1" s="1342"/>
      <c r="I1" s="1343"/>
      <c r="J1" s="447" t="s">
        <v>181</v>
      </c>
      <c r="K1" s="448"/>
      <c r="L1" s="177"/>
      <c r="M1" s="37"/>
      <c r="N1" s="37"/>
    </row>
    <row r="2" spans="1:14" ht="16.5" customHeight="1" thickBot="1">
      <c r="A2" s="1342"/>
      <c r="B2" s="1342"/>
      <c r="C2" s="1342"/>
      <c r="D2" s="1342"/>
      <c r="E2" s="1342"/>
      <c r="F2" s="1342"/>
      <c r="G2" s="1342"/>
      <c r="H2" s="1342"/>
      <c r="I2" s="1343"/>
      <c r="J2" s="1340"/>
      <c r="K2" s="1341"/>
      <c r="L2" s="177"/>
      <c r="M2" s="37"/>
      <c r="N2" s="37"/>
    </row>
    <row r="3" spans="1:14" ht="21" customHeight="1" thickBot="1">
      <c r="A3" s="449"/>
      <c r="B3" s="450" t="s">
        <v>260</v>
      </c>
      <c r="C3" s="451"/>
      <c r="D3" s="452"/>
      <c r="E3" s="453"/>
      <c r="F3" s="454" t="s">
        <v>304</v>
      </c>
      <c r="G3" s="453"/>
      <c r="H3" s="454" t="s">
        <v>305</v>
      </c>
      <c r="I3" s="453"/>
      <c r="J3" s="455" t="s">
        <v>306</v>
      </c>
      <c r="K3" s="456"/>
      <c r="L3" s="177"/>
      <c r="M3" s="37"/>
      <c r="N3" s="37"/>
    </row>
    <row r="4" spans="1:14" ht="12.75" customHeight="1">
      <c r="A4" s="457"/>
      <c r="B4" s="226" t="s">
        <v>198</v>
      </c>
      <c r="C4" s="242"/>
      <c r="D4" s="237"/>
      <c r="E4" s="1348" t="s">
        <v>185</v>
      </c>
      <c r="F4" s="1349"/>
      <c r="G4" s="143" t="s">
        <v>307</v>
      </c>
      <c r="H4" s="178"/>
      <c r="I4" s="143" t="s">
        <v>267</v>
      </c>
      <c r="J4" s="150"/>
      <c r="K4" s="458"/>
      <c r="L4" s="177"/>
      <c r="M4" s="37"/>
      <c r="N4" s="37"/>
    </row>
    <row r="5" spans="1:14" ht="12.75" customHeight="1" thickBot="1">
      <c r="A5" s="459"/>
      <c r="B5" s="238"/>
      <c r="C5" s="243"/>
      <c r="D5" s="239"/>
      <c r="E5" s="1274"/>
      <c r="F5" s="1276"/>
      <c r="G5" s="1344"/>
      <c r="H5" s="1345"/>
      <c r="I5" s="1344"/>
      <c r="J5" s="1346"/>
      <c r="K5" s="1347"/>
      <c r="L5" s="177"/>
      <c r="M5" s="37"/>
      <c r="N5" s="37"/>
    </row>
    <row r="6" spans="1:14" ht="18.75" customHeight="1">
      <c r="A6" s="460" t="s">
        <v>311</v>
      </c>
      <c r="B6" s="240"/>
      <c r="C6" s="1318"/>
      <c r="D6" s="1350"/>
      <c r="E6" s="1277" t="s">
        <v>270</v>
      </c>
      <c r="F6" s="1279"/>
      <c r="G6" s="167" t="s">
        <v>308</v>
      </c>
      <c r="H6" s="179"/>
      <c r="I6" s="167" t="s">
        <v>268</v>
      </c>
      <c r="J6" s="160"/>
      <c r="K6" s="461"/>
      <c r="L6" s="177"/>
      <c r="M6" s="37"/>
      <c r="N6" s="37"/>
    </row>
    <row r="7" spans="1:14" ht="18.75" customHeight="1" thickBot="1">
      <c r="A7" s="1364"/>
      <c r="B7" s="1365"/>
      <c r="C7" s="1365"/>
      <c r="D7" s="1366"/>
      <c r="E7" s="1280"/>
      <c r="F7" s="1282"/>
      <c r="G7" s="1338"/>
      <c r="H7" s="1339"/>
      <c r="I7" s="1338"/>
      <c r="J7" s="1331"/>
      <c r="K7" s="1333"/>
      <c r="L7" s="177"/>
      <c r="M7" s="37"/>
      <c r="N7" s="37"/>
    </row>
    <row r="8" spans="1:14" ht="22.5" customHeight="1" thickBot="1">
      <c r="A8" s="1367"/>
      <c r="B8" s="1368"/>
      <c r="C8" s="1368"/>
      <c r="D8" s="1369"/>
      <c r="E8" s="1351"/>
      <c r="F8" s="1351"/>
      <c r="G8" s="1351"/>
      <c r="H8" s="266" t="s">
        <v>183</v>
      </c>
      <c r="I8" s="150" t="s">
        <v>184</v>
      </c>
      <c r="J8" s="267" t="s">
        <v>183</v>
      </c>
      <c r="K8" s="458"/>
      <c r="L8" s="177"/>
      <c r="M8" s="37"/>
      <c r="N8" s="37"/>
    </row>
    <row r="9" spans="1:14" ht="17.25" customHeight="1">
      <c r="A9" s="1337" t="s">
        <v>311</v>
      </c>
      <c r="B9" s="1335"/>
      <c r="C9" s="1335"/>
      <c r="D9" s="1335"/>
      <c r="E9" s="1334" t="s">
        <v>309</v>
      </c>
      <c r="F9" s="1335"/>
      <c r="G9" s="1335"/>
      <c r="H9" s="1335"/>
      <c r="I9" s="1335"/>
      <c r="J9" s="1335"/>
      <c r="K9" s="1336"/>
      <c r="L9" s="177"/>
      <c r="M9" s="37"/>
      <c r="N9" s="37"/>
    </row>
    <row r="10" spans="1:14" ht="12" customHeight="1">
      <c r="A10" s="435" t="s">
        <v>312</v>
      </c>
      <c r="B10" s="150"/>
      <c r="C10" s="150"/>
      <c r="D10" s="150"/>
      <c r="E10" s="175" t="s">
        <v>310</v>
      </c>
      <c r="F10" s="150"/>
      <c r="G10" s="150"/>
      <c r="H10" s="150"/>
      <c r="I10" s="1118"/>
      <c r="J10" s="1118"/>
      <c r="K10" s="1130"/>
      <c r="L10" s="177"/>
      <c r="M10" s="37"/>
      <c r="N10" s="37"/>
    </row>
    <row r="11" spans="1:14" ht="17.25" customHeight="1" thickBot="1">
      <c r="A11" s="1330"/>
      <c r="B11" s="1331"/>
      <c r="C11" s="1331"/>
      <c r="D11" s="1331"/>
      <c r="E11" s="1332"/>
      <c r="F11" s="1331"/>
      <c r="G11" s="1331"/>
      <c r="H11" s="1331"/>
      <c r="I11" s="1331"/>
      <c r="J11" s="1331"/>
      <c r="K11" s="1333"/>
      <c r="L11" s="177"/>
      <c r="M11" s="37"/>
      <c r="N11" s="37"/>
    </row>
    <row r="12" spans="1:14" ht="20.25" customHeight="1">
      <c r="A12" s="1328" t="s">
        <v>73</v>
      </c>
      <c r="B12" s="1352" t="s">
        <v>313</v>
      </c>
      <c r="C12" s="1353"/>
      <c r="D12" s="1356" t="s">
        <v>314</v>
      </c>
      <c r="E12" s="1356"/>
      <c r="F12" s="1356"/>
      <c r="G12" s="1357" t="s">
        <v>315</v>
      </c>
      <c r="H12" s="1356"/>
      <c r="I12" s="1356"/>
      <c r="J12" s="1356"/>
      <c r="K12" s="1358"/>
      <c r="L12" s="177"/>
      <c r="M12" s="37"/>
      <c r="N12" s="37"/>
    </row>
    <row r="13" spans="1:14" ht="10.5" customHeight="1" thickBot="1">
      <c r="A13" s="1329"/>
      <c r="B13" s="1354"/>
      <c r="C13" s="1355"/>
      <c r="D13" s="1359" t="s">
        <v>74</v>
      </c>
      <c r="E13" s="1360"/>
      <c r="F13" s="180" t="s">
        <v>75</v>
      </c>
      <c r="G13" s="1361" t="s">
        <v>74</v>
      </c>
      <c r="H13" s="1360"/>
      <c r="I13" s="1362" t="s">
        <v>75</v>
      </c>
      <c r="J13" s="1359"/>
      <c r="K13" s="1363"/>
      <c r="L13" s="177"/>
      <c r="M13" s="37"/>
      <c r="N13" s="37"/>
    </row>
    <row r="14" spans="1:14" ht="21.95" customHeight="1">
      <c r="A14" s="462"/>
      <c r="B14" s="1323"/>
      <c r="C14" s="1324"/>
      <c r="D14" s="1214"/>
      <c r="E14" s="1323"/>
      <c r="F14" s="234"/>
      <c r="G14" s="1325"/>
      <c r="H14" s="1326"/>
      <c r="I14" s="1326"/>
      <c r="J14" s="1326"/>
      <c r="K14" s="1327"/>
      <c r="L14" s="177"/>
      <c r="M14" s="37"/>
      <c r="N14" s="37"/>
    </row>
    <row r="15" spans="1:14" ht="21.95" customHeight="1">
      <c r="A15" s="463"/>
      <c r="B15" s="1289"/>
      <c r="C15" s="1290"/>
      <c r="D15" s="1296"/>
      <c r="E15" s="1296"/>
      <c r="F15" s="235"/>
      <c r="G15" s="1320"/>
      <c r="H15" s="1321"/>
      <c r="I15" s="1321"/>
      <c r="J15" s="1321"/>
      <c r="K15" s="1322"/>
      <c r="L15" s="177"/>
      <c r="M15" s="37"/>
      <c r="N15" s="37"/>
    </row>
    <row r="16" spans="1:14" ht="21.95" customHeight="1">
      <c r="A16" s="464"/>
      <c r="B16" s="1289"/>
      <c r="C16" s="1290"/>
      <c r="D16" s="1296"/>
      <c r="E16" s="1296"/>
      <c r="F16" s="235"/>
      <c r="G16" s="1320"/>
      <c r="H16" s="1321"/>
      <c r="I16" s="1321"/>
      <c r="J16" s="1321"/>
      <c r="K16" s="1322"/>
      <c r="L16" s="177"/>
      <c r="M16" s="37"/>
      <c r="N16" s="37"/>
    </row>
    <row r="17" spans="1:14" ht="21.95" customHeight="1">
      <c r="A17" s="464"/>
      <c r="B17" s="1289"/>
      <c r="C17" s="1290"/>
      <c r="D17" s="1296"/>
      <c r="E17" s="1296"/>
      <c r="F17" s="235"/>
      <c r="G17" s="1320"/>
      <c r="H17" s="1321"/>
      <c r="I17" s="1321"/>
      <c r="J17" s="1321"/>
      <c r="K17" s="1322"/>
      <c r="L17" s="177"/>
      <c r="M17" s="37"/>
      <c r="N17" s="37"/>
    </row>
    <row r="18" spans="1:14" ht="21.95" customHeight="1">
      <c r="A18" s="464"/>
      <c r="B18" s="1289"/>
      <c r="C18" s="1290"/>
      <c r="D18" s="1296"/>
      <c r="E18" s="1296"/>
      <c r="F18" s="235"/>
      <c r="G18" s="1320"/>
      <c r="H18" s="1321"/>
      <c r="I18" s="1321"/>
      <c r="J18" s="1321"/>
      <c r="K18" s="1322"/>
      <c r="L18" s="177"/>
      <c r="M18" s="37"/>
      <c r="N18" s="37"/>
    </row>
    <row r="19" spans="1:14" ht="21.95" customHeight="1">
      <c r="A19" s="464"/>
      <c r="B19" s="1289"/>
      <c r="C19" s="1290"/>
      <c r="D19" s="1296"/>
      <c r="E19" s="1296"/>
      <c r="F19" s="235"/>
      <c r="G19" s="1320"/>
      <c r="H19" s="1321"/>
      <c r="I19" s="1321"/>
      <c r="J19" s="1321"/>
      <c r="K19" s="1322"/>
      <c r="L19" s="177"/>
      <c r="M19" s="37"/>
      <c r="N19" s="37"/>
    </row>
    <row r="20" spans="1:14" ht="21.95" customHeight="1">
      <c r="A20" s="464"/>
      <c r="B20" s="1289"/>
      <c r="C20" s="1290"/>
      <c r="D20" s="1296"/>
      <c r="E20" s="1296"/>
      <c r="F20" s="235"/>
      <c r="G20" s="1320"/>
      <c r="H20" s="1321"/>
      <c r="I20" s="1321"/>
      <c r="J20" s="1321"/>
      <c r="K20" s="1322"/>
      <c r="L20" s="177"/>
      <c r="M20" s="37"/>
      <c r="N20" s="37"/>
    </row>
    <row r="21" spans="1:14" ht="21.95" customHeight="1">
      <c r="A21" s="464"/>
      <c r="B21" s="1289"/>
      <c r="C21" s="1290"/>
      <c r="D21" s="1296"/>
      <c r="E21" s="1296"/>
      <c r="F21" s="235"/>
      <c r="G21" s="1320"/>
      <c r="H21" s="1321"/>
      <c r="I21" s="1321"/>
      <c r="J21" s="1321"/>
      <c r="K21" s="1322"/>
      <c r="L21" s="177"/>
      <c r="M21" s="37"/>
      <c r="N21" s="37"/>
    </row>
    <row r="22" spans="1:14" ht="21.95" customHeight="1">
      <c r="A22" s="464"/>
      <c r="B22" s="1289"/>
      <c r="C22" s="1290"/>
      <c r="D22" s="1296"/>
      <c r="E22" s="1296"/>
      <c r="F22" s="235"/>
      <c r="G22" s="1320"/>
      <c r="H22" s="1321"/>
      <c r="I22" s="1321"/>
      <c r="J22" s="1321"/>
      <c r="K22" s="1322"/>
      <c r="L22" s="177"/>
      <c r="M22" s="37"/>
      <c r="N22" s="37"/>
    </row>
    <row r="23" spans="1:14" ht="21.95" customHeight="1">
      <c r="A23" s="464"/>
      <c r="B23" s="1289"/>
      <c r="C23" s="1290"/>
      <c r="D23" s="1296"/>
      <c r="E23" s="1296"/>
      <c r="F23" s="235"/>
      <c r="G23" s="1320"/>
      <c r="H23" s="1321"/>
      <c r="I23" s="1321"/>
      <c r="J23" s="1321"/>
      <c r="K23" s="1322"/>
      <c r="L23" s="177"/>
      <c r="M23" s="37"/>
      <c r="N23" s="37"/>
    </row>
    <row r="24" spans="1:14" ht="21.95" customHeight="1">
      <c r="A24" s="464"/>
      <c r="B24" s="1289"/>
      <c r="C24" s="1290"/>
      <c r="D24" s="1296"/>
      <c r="E24" s="1296"/>
      <c r="F24" s="235"/>
      <c r="G24" s="1320"/>
      <c r="H24" s="1321"/>
      <c r="I24" s="1321"/>
      <c r="J24" s="1321"/>
      <c r="K24" s="1322"/>
      <c r="L24" s="177"/>
      <c r="M24" s="37"/>
      <c r="N24" s="37"/>
    </row>
    <row r="25" spans="1:14" ht="21.95" customHeight="1">
      <c r="A25" s="464"/>
      <c r="B25" s="1289"/>
      <c r="C25" s="1290"/>
      <c r="D25" s="1296"/>
      <c r="E25" s="1296"/>
      <c r="F25" s="235"/>
      <c r="G25" s="1320"/>
      <c r="H25" s="1321"/>
      <c r="I25" s="1321"/>
      <c r="J25" s="1321"/>
      <c r="K25" s="1322"/>
      <c r="L25" s="177"/>
      <c r="M25" s="37"/>
      <c r="N25" s="37"/>
    </row>
    <row r="26" spans="1:14" ht="21.95" customHeight="1">
      <c r="A26" s="464"/>
      <c r="B26" s="1289"/>
      <c r="C26" s="1290"/>
      <c r="D26" s="1296"/>
      <c r="E26" s="1296"/>
      <c r="F26" s="235"/>
      <c r="G26" s="1320"/>
      <c r="H26" s="1321"/>
      <c r="I26" s="1321"/>
      <c r="J26" s="1321"/>
      <c r="K26" s="1322"/>
      <c r="L26" s="177"/>
      <c r="M26" s="37"/>
      <c r="N26" s="37"/>
    </row>
    <row r="27" spans="1:14" ht="21.95" customHeight="1">
      <c r="A27" s="464"/>
      <c r="B27" s="1289"/>
      <c r="C27" s="1290"/>
      <c r="D27" s="1296"/>
      <c r="E27" s="1296"/>
      <c r="F27" s="235"/>
      <c r="G27" s="1320"/>
      <c r="H27" s="1321"/>
      <c r="I27" s="1321"/>
      <c r="J27" s="1321"/>
      <c r="K27" s="1322"/>
      <c r="L27" s="177"/>
      <c r="M27" s="37"/>
      <c r="N27" s="37"/>
    </row>
    <row r="28" spans="1:14" ht="21.95" customHeight="1" thickBot="1">
      <c r="A28" s="465"/>
      <c r="B28" s="1291"/>
      <c r="C28" s="1292"/>
      <c r="D28" s="1370"/>
      <c r="E28" s="1303"/>
      <c r="F28" s="236"/>
      <c r="G28" s="1371"/>
      <c r="H28" s="1303"/>
      <c r="I28" s="1303"/>
      <c r="J28" s="1303"/>
      <c r="K28" s="1304"/>
      <c r="L28" s="177"/>
      <c r="M28" s="37"/>
      <c r="N28" s="37"/>
    </row>
    <row r="29" spans="1:14" ht="20.100000000000001" customHeight="1">
      <c r="A29" s="1314" t="s">
        <v>316</v>
      </c>
      <c r="B29" s="1293"/>
      <c r="C29" s="1294"/>
      <c r="D29" s="1294"/>
      <c r="E29" s="1294"/>
      <c r="F29" s="1294"/>
      <c r="G29" s="1294"/>
      <c r="H29" s="1294"/>
      <c r="I29" s="1294"/>
      <c r="J29" s="1294"/>
      <c r="K29" s="1295"/>
      <c r="L29" s="177"/>
      <c r="M29" s="37"/>
      <c r="N29" s="37"/>
    </row>
    <row r="30" spans="1:14" ht="20.100000000000001" customHeight="1">
      <c r="A30" s="1315"/>
      <c r="B30" s="1305"/>
      <c r="C30" s="1306"/>
      <c r="D30" s="1306"/>
      <c r="E30" s="1306"/>
      <c r="F30" s="1306"/>
      <c r="G30" s="1306"/>
      <c r="H30" s="1306"/>
      <c r="I30" s="1306"/>
      <c r="J30" s="1306"/>
      <c r="K30" s="1307"/>
      <c r="L30" s="177"/>
      <c r="M30" s="37"/>
      <c r="N30" s="37"/>
    </row>
    <row r="31" spans="1:14" ht="20.100000000000001" customHeight="1">
      <c r="A31" s="1315"/>
      <c r="B31" s="1305"/>
      <c r="C31" s="1306"/>
      <c r="D31" s="1306"/>
      <c r="E31" s="1306"/>
      <c r="F31" s="1306"/>
      <c r="G31" s="1306"/>
      <c r="H31" s="1306"/>
      <c r="I31" s="1306"/>
      <c r="J31" s="1306"/>
      <c r="K31" s="1307"/>
      <c r="L31" s="177"/>
      <c r="M31" s="37"/>
      <c r="N31" s="37"/>
    </row>
    <row r="32" spans="1:14" ht="20.100000000000001" customHeight="1" thickBot="1">
      <c r="A32" s="1316"/>
      <c r="B32" s="1308"/>
      <c r="C32" s="1309"/>
      <c r="D32" s="1309"/>
      <c r="E32" s="1309"/>
      <c r="F32" s="1309"/>
      <c r="G32" s="1309"/>
      <c r="H32" s="1309"/>
      <c r="I32" s="1309"/>
      <c r="J32" s="1309"/>
      <c r="K32" s="1310"/>
      <c r="L32" s="177"/>
      <c r="M32" s="37"/>
      <c r="N32" s="37"/>
    </row>
    <row r="33" spans="1:14" ht="20.100000000000001" customHeight="1">
      <c r="A33" s="1314" t="s">
        <v>317</v>
      </c>
      <c r="B33" s="1293"/>
      <c r="C33" s="1294"/>
      <c r="D33" s="1294"/>
      <c r="E33" s="1294"/>
      <c r="F33" s="1294"/>
      <c r="G33" s="1294"/>
      <c r="H33" s="1294"/>
      <c r="I33" s="1294"/>
      <c r="J33" s="1294"/>
      <c r="K33" s="1295"/>
      <c r="L33" s="177"/>
      <c r="M33" s="37"/>
      <c r="N33" s="37"/>
    </row>
    <row r="34" spans="1:14" ht="20.100000000000001" customHeight="1">
      <c r="A34" s="1315"/>
      <c r="B34" s="1305"/>
      <c r="C34" s="1306"/>
      <c r="D34" s="1306"/>
      <c r="E34" s="1306"/>
      <c r="F34" s="1306"/>
      <c r="G34" s="1306"/>
      <c r="H34" s="1306"/>
      <c r="I34" s="1306"/>
      <c r="J34" s="1306"/>
      <c r="K34" s="1307"/>
      <c r="L34" s="177"/>
      <c r="M34" s="37"/>
      <c r="N34" s="37"/>
    </row>
    <row r="35" spans="1:14" ht="20.100000000000001" customHeight="1">
      <c r="A35" s="1315"/>
      <c r="B35" s="1305"/>
      <c r="C35" s="1306"/>
      <c r="D35" s="1306"/>
      <c r="E35" s="1306"/>
      <c r="F35" s="1306"/>
      <c r="G35" s="1306"/>
      <c r="H35" s="1306"/>
      <c r="I35" s="1306"/>
      <c r="J35" s="1306"/>
      <c r="K35" s="1307"/>
      <c r="L35" s="177"/>
      <c r="M35" s="37"/>
      <c r="N35" s="37"/>
    </row>
    <row r="36" spans="1:14" ht="20.100000000000001" customHeight="1" thickBot="1">
      <c r="A36" s="1316"/>
      <c r="B36" s="1308"/>
      <c r="C36" s="1309"/>
      <c r="D36" s="1309"/>
      <c r="E36" s="1309"/>
      <c r="F36" s="1309"/>
      <c r="G36" s="1309"/>
      <c r="H36" s="1309"/>
      <c r="I36" s="1309"/>
      <c r="J36" s="1309"/>
      <c r="K36" s="1310"/>
      <c r="L36" s="177"/>
      <c r="M36" s="37"/>
      <c r="N36" s="37"/>
    </row>
    <row r="37" spans="1:14" ht="12" customHeight="1">
      <c r="A37" s="1311"/>
      <c r="B37" s="1312"/>
      <c r="C37" s="1312"/>
      <c r="D37" s="1312"/>
      <c r="E37" s="1313"/>
      <c r="F37" s="1317"/>
      <c r="G37" s="1318"/>
      <c r="H37" s="1318"/>
      <c r="I37" s="1318"/>
      <c r="J37" s="1318"/>
      <c r="K37" s="1319"/>
      <c r="L37" s="177"/>
      <c r="M37" s="37"/>
      <c r="N37" s="37"/>
    </row>
    <row r="38" spans="1:14" ht="15" customHeight="1">
      <c r="A38" s="1161"/>
      <c r="B38" s="1162"/>
      <c r="C38" s="1162"/>
      <c r="D38" s="1162"/>
      <c r="E38" s="1302"/>
      <c r="F38" s="1286"/>
      <c r="G38" s="1287"/>
      <c r="H38" s="1287"/>
      <c r="I38" s="1287"/>
      <c r="J38" s="1287"/>
      <c r="K38" s="1288"/>
      <c r="L38" s="177"/>
      <c r="M38" s="37"/>
      <c r="N38" s="37"/>
    </row>
    <row r="39" spans="1:14" ht="15" customHeight="1">
      <c r="A39" s="1161"/>
      <c r="B39" s="1162"/>
      <c r="C39" s="1162"/>
      <c r="D39" s="1162"/>
      <c r="E39" s="1302"/>
      <c r="F39" s="1286"/>
      <c r="G39" s="1287"/>
      <c r="H39" s="1287"/>
      <c r="I39" s="1287"/>
      <c r="J39" s="1287"/>
      <c r="K39" s="1288"/>
      <c r="L39" s="177"/>
      <c r="M39" s="37"/>
      <c r="N39" s="37"/>
    </row>
    <row r="40" spans="1:14" ht="13.5" customHeight="1" thickBot="1">
      <c r="A40" s="1300" t="s">
        <v>318</v>
      </c>
      <c r="B40" s="1298"/>
      <c r="C40" s="1298"/>
      <c r="D40" s="1298"/>
      <c r="E40" s="1301"/>
      <c r="F40" s="1297" t="s">
        <v>319</v>
      </c>
      <c r="G40" s="1298"/>
      <c r="H40" s="1298"/>
      <c r="I40" s="1298"/>
      <c r="J40" s="1298"/>
      <c r="K40" s="1299"/>
      <c r="L40" s="177"/>
      <c r="M40" s="37"/>
      <c r="N40" s="37"/>
    </row>
    <row r="41" spans="1:14" ht="5.25" customHeight="1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</row>
    <row r="42" spans="1:14" ht="20.100000000000001" customHeight="1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</row>
    <row r="43" spans="1:14" ht="6" customHeight="1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</row>
    <row r="44" spans="1:14" ht="20.100000000000001" customHeight="1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</row>
    <row r="45" spans="1:14" ht="20.100000000000001" customHeight="1">
      <c r="A45" s="37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</row>
    <row r="46" spans="1:14" ht="20.100000000000001" customHeight="1">
      <c r="A46" s="37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</row>
    <row r="47" spans="1:14" ht="20.100000000000001" customHeight="1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</row>
    <row r="48" spans="1:14" ht="20.100000000000001" customHeight="1">
      <c r="A48" s="37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</row>
    <row r="49" spans="1:14" ht="20.100000000000001" customHeight="1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</row>
    <row r="50" spans="1:14" ht="20.100000000000001" customHeight="1">
      <c r="A50" s="37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</row>
    <row r="51" spans="1:14" ht="20.100000000000001" customHeight="1">
      <c r="A51" s="37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</row>
    <row r="52" spans="1:14" ht="20.100000000000001" customHeight="1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</row>
    <row r="53" spans="1:14" ht="20.100000000000001" customHeight="1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</row>
    <row r="54" spans="1:14" ht="20.100000000000001" customHeight="1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</row>
    <row r="55" spans="1:14" ht="20.100000000000001" customHeight="1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</row>
    <row r="56" spans="1:14" ht="20.100000000000001" customHeight="1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</row>
    <row r="57" spans="1:14" ht="20.100000000000001" customHeight="1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</row>
    <row r="58" spans="1:14" ht="20.100000000000001" customHeight="1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</row>
    <row r="59" spans="1:14" ht="20.100000000000001" customHeight="1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</row>
    <row r="60" spans="1:14" ht="20.100000000000001" customHeight="1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</row>
    <row r="61" spans="1:14" ht="20.100000000000001" customHeight="1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</row>
    <row r="62" spans="1:14" ht="20.100000000000001" customHeight="1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</row>
    <row r="63" spans="1:14" ht="20.100000000000001" customHeight="1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</row>
    <row r="64" spans="1:14" ht="20.100000000000001" customHeight="1">
      <c r="A64" s="37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</row>
    <row r="65" spans="1:14" ht="20.100000000000001" customHeight="1">
      <c r="A65" s="37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</row>
    <row r="66" spans="1:14" ht="20.100000000000001" customHeight="1">
      <c r="A66" s="37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</row>
    <row r="67" spans="1:14" ht="20.100000000000001" customHeight="1">
      <c r="A67" s="37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</row>
    <row r="68" spans="1:14" ht="21.95" customHeight="1">
      <c r="A68" s="37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</row>
    <row r="69" spans="1:14" ht="21.95" customHeight="1">
      <c r="A69" s="37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</row>
    <row r="70" spans="1:14" ht="21.95" customHeight="1">
      <c r="A70" s="37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</row>
    <row r="71" spans="1:14" ht="21.95" customHeight="1">
      <c r="A71" s="37"/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</row>
    <row r="72" spans="1:14" ht="21.95" customHeight="1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</row>
    <row r="73" spans="1:14" ht="21.95" customHeight="1">
      <c r="A73" s="37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</row>
    <row r="74" spans="1:14" ht="21.95" customHeight="1">
      <c r="A74" s="37"/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</row>
    <row r="75" spans="1:14" ht="21.95" customHeight="1">
      <c r="A75" s="37"/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</row>
    <row r="76" spans="1:14" ht="20.100000000000001" customHeight="1"/>
    <row r="77" spans="1:14" ht="20.100000000000001" customHeight="1"/>
    <row r="78" spans="1:14" ht="20.100000000000001" customHeight="1"/>
    <row r="79" spans="1:14" ht="20.100000000000001" customHeight="1"/>
    <row r="80" spans="1:14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</sheetData>
  <mergeCells count="102">
    <mergeCell ref="D22:E22"/>
    <mergeCell ref="G22:H22"/>
    <mergeCell ref="I22:K22"/>
    <mergeCell ref="G27:H27"/>
    <mergeCell ref="I27:K27"/>
    <mergeCell ref="D28:E28"/>
    <mergeCell ref="G28:H28"/>
    <mergeCell ref="D26:E26"/>
    <mergeCell ref="G26:H26"/>
    <mergeCell ref="I26:K26"/>
    <mergeCell ref="D24:E24"/>
    <mergeCell ref="G24:H24"/>
    <mergeCell ref="I24:K24"/>
    <mergeCell ref="D23:E23"/>
    <mergeCell ref="G23:H23"/>
    <mergeCell ref="I23:K23"/>
    <mergeCell ref="A12:A13"/>
    <mergeCell ref="A11:D11"/>
    <mergeCell ref="E11:K11"/>
    <mergeCell ref="I10:K10"/>
    <mergeCell ref="E6:F7"/>
    <mergeCell ref="E9:K9"/>
    <mergeCell ref="A9:D9"/>
    <mergeCell ref="G7:H7"/>
    <mergeCell ref="J2:K2"/>
    <mergeCell ref="A1:I2"/>
    <mergeCell ref="G5:H5"/>
    <mergeCell ref="I5:K5"/>
    <mergeCell ref="E4:F5"/>
    <mergeCell ref="C6:D6"/>
    <mergeCell ref="I7:K7"/>
    <mergeCell ref="E8:G8"/>
    <mergeCell ref="B12:C13"/>
    <mergeCell ref="D12:F12"/>
    <mergeCell ref="G12:K12"/>
    <mergeCell ref="D13:E13"/>
    <mergeCell ref="G13:H13"/>
    <mergeCell ref="I13:K13"/>
    <mergeCell ref="A7:D7"/>
    <mergeCell ref="A8:D8"/>
    <mergeCell ref="B14:C14"/>
    <mergeCell ref="B15:C15"/>
    <mergeCell ref="B16:C16"/>
    <mergeCell ref="B17:C17"/>
    <mergeCell ref="B18:C18"/>
    <mergeCell ref="D14:E14"/>
    <mergeCell ref="D16:E16"/>
    <mergeCell ref="G14:H14"/>
    <mergeCell ref="I14:K14"/>
    <mergeCell ref="D15:E15"/>
    <mergeCell ref="G15:H15"/>
    <mergeCell ref="I15:K15"/>
    <mergeCell ref="G16:H16"/>
    <mergeCell ref="I16:K16"/>
    <mergeCell ref="D17:E17"/>
    <mergeCell ref="G17:H17"/>
    <mergeCell ref="I17:K17"/>
    <mergeCell ref="D18:E18"/>
    <mergeCell ref="G18:H18"/>
    <mergeCell ref="I18:K18"/>
    <mergeCell ref="B19:C19"/>
    <mergeCell ref="B20:C20"/>
    <mergeCell ref="B21:C21"/>
    <mergeCell ref="B22:C22"/>
    <mergeCell ref="B23:C23"/>
    <mergeCell ref="B24:C24"/>
    <mergeCell ref="B33:K33"/>
    <mergeCell ref="B34:K34"/>
    <mergeCell ref="F37:K37"/>
    <mergeCell ref="D19:E19"/>
    <mergeCell ref="G19:H19"/>
    <mergeCell ref="I19:K19"/>
    <mergeCell ref="D20:E20"/>
    <mergeCell ref="G20:H20"/>
    <mergeCell ref="I20:K20"/>
    <mergeCell ref="B30:K30"/>
    <mergeCell ref="B31:K31"/>
    <mergeCell ref="B32:K32"/>
    <mergeCell ref="D25:E25"/>
    <mergeCell ref="G25:H25"/>
    <mergeCell ref="I25:K25"/>
    <mergeCell ref="D21:E21"/>
    <mergeCell ref="G21:H21"/>
    <mergeCell ref="I21:K21"/>
    <mergeCell ref="F38:K38"/>
    <mergeCell ref="B25:C25"/>
    <mergeCell ref="B26:C26"/>
    <mergeCell ref="B27:C27"/>
    <mergeCell ref="B28:C28"/>
    <mergeCell ref="B29:K29"/>
    <mergeCell ref="D27:E27"/>
    <mergeCell ref="F39:K39"/>
    <mergeCell ref="F40:K40"/>
    <mergeCell ref="A40:E40"/>
    <mergeCell ref="A39:E39"/>
    <mergeCell ref="I28:K28"/>
    <mergeCell ref="B35:K35"/>
    <mergeCell ref="B36:K36"/>
    <mergeCell ref="A37:E37"/>
    <mergeCell ref="A38:E38"/>
    <mergeCell ref="A33:A36"/>
    <mergeCell ref="A29:A32"/>
  </mergeCells>
  <pageMargins left="0.59055118110236227" right="0" top="0" bottom="0.19685039370078741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106"/>
  <sheetViews>
    <sheetView topLeftCell="D1" workbookViewId="0">
      <selection activeCell="Q33" sqref="Q33"/>
    </sheetView>
  </sheetViews>
  <sheetFormatPr defaultColWidth="11.42578125" defaultRowHeight="12.75"/>
  <cols>
    <col min="1" max="1" width="3.5703125" style="241" customWidth="1"/>
    <col min="2" max="2" width="3" style="241" customWidth="1"/>
    <col min="3" max="3" width="7.85546875" style="241" customWidth="1"/>
    <col min="4" max="4" width="15.7109375" style="241" customWidth="1"/>
    <col min="5" max="5" width="14.5703125" style="241" customWidth="1"/>
    <col min="6" max="6" width="2.42578125" style="241" customWidth="1"/>
    <col min="7" max="7" width="4.28515625" style="241" customWidth="1"/>
    <col min="8" max="8" width="5.7109375" style="241" customWidth="1"/>
    <col min="9" max="9" width="4.7109375" style="241" customWidth="1"/>
    <col min="10" max="10" width="31.28515625" style="241" customWidth="1"/>
    <col min="11" max="11" width="1.42578125" style="241" customWidth="1"/>
    <col min="12" max="12" width="1.7109375" style="241" customWidth="1"/>
    <col min="13" max="13" width="0.5703125" style="241" customWidth="1"/>
    <col min="14" max="14" width="1" style="241" customWidth="1"/>
    <col min="15" max="16384" width="11.42578125" style="241"/>
  </cols>
  <sheetData>
    <row r="1" spans="1:11" ht="3" customHeight="1"/>
    <row r="2" spans="1:11" ht="17.25" customHeight="1">
      <c r="B2" s="244"/>
      <c r="C2" s="244"/>
      <c r="D2" s="244"/>
      <c r="E2" s="1373" t="s">
        <v>343</v>
      </c>
      <c r="F2" s="1374"/>
      <c r="G2" s="1374"/>
      <c r="H2" s="1374"/>
      <c r="I2" s="1374"/>
      <c r="J2" s="1374"/>
      <c r="K2" s="245"/>
    </row>
    <row r="3" spans="1:11" ht="11.25" customHeight="1">
      <c r="B3" s="246"/>
      <c r="C3" s="246"/>
      <c r="D3" s="246"/>
      <c r="E3" s="1375" t="s">
        <v>475</v>
      </c>
      <c r="F3" s="1376"/>
      <c r="G3" s="1376"/>
      <c r="H3" s="1376"/>
      <c r="I3" s="1376"/>
      <c r="J3" s="1376"/>
      <c r="K3" s="247"/>
    </row>
    <row r="4" spans="1:11" ht="8.25" customHeight="1" thickBot="1">
      <c r="A4" s="1377"/>
      <c r="B4" s="1377"/>
      <c r="C4" s="1377"/>
      <c r="D4" s="1377"/>
      <c r="E4" s="1377"/>
      <c r="F4" s="1377"/>
      <c r="G4" s="1377"/>
      <c r="H4" s="1377"/>
      <c r="I4" s="1377"/>
      <c r="J4" s="1377"/>
      <c r="K4" s="1377"/>
    </row>
    <row r="5" spans="1:11" ht="11.25" customHeight="1">
      <c r="A5" s="466" t="s">
        <v>76</v>
      </c>
      <c r="B5" s="467" t="s">
        <v>344</v>
      </c>
      <c r="C5" s="467"/>
      <c r="D5" s="467"/>
      <c r="E5" s="669"/>
      <c r="F5" s="676"/>
      <c r="G5" s="672"/>
      <c r="H5" s="672"/>
      <c r="I5" s="672"/>
      <c r="J5" s="672"/>
      <c r="K5" s="673"/>
    </row>
    <row r="6" spans="1:11" ht="12.75" customHeight="1">
      <c r="A6" s="468" t="s">
        <v>77</v>
      </c>
      <c r="B6" s="248" t="s">
        <v>476</v>
      </c>
      <c r="C6" s="248"/>
      <c r="D6" s="248"/>
      <c r="E6" s="248"/>
      <c r="F6" s="1387"/>
      <c r="G6" s="564" t="s">
        <v>78</v>
      </c>
      <c r="H6" s="248" t="s">
        <v>345</v>
      </c>
      <c r="I6" s="248"/>
      <c r="J6" s="249"/>
      <c r="K6" s="1378"/>
    </row>
    <row r="7" spans="1:11" ht="3.75" customHeight="1">
      <c r="A7" s="1388"/>
      <c r="B7" s="1389"/>
      <c r="C7" s="1389"/>
      <c r="D7" s="1389"/>
      <c r="E7" s="1389"/>
      <c r="F7" s="1387"/>
      <c r="G7" s="1389"/>
      <c r="H7" s="1389"/>
      <c r="I7" s="1389"/>
      <c r="J7" s="1389"/>
      <c r="K7" s="1378"/>
    </row>
    <row r="8" spans="1:11" ht="17.25" customHeight="1">
      <c r="A8" s="1391" t="s">
        <v>311</v>
      </c>
      <c r="B8" s="1380"/>
      <c r="C8" s="1380"/>
      <c r="D8" s="1392"/>
      <c r="E8" s="1392"/>
      <c r="F8" s="1387"/>
      <c r="G8" s="1379" t="s">
        <v>346</v>
      </c>
      <c r="H8" s="1380"/>
      <c r="I8" s="1380"/>
      <c r="J8" s="251"/>
      <c r="K8" s="1378"/>
    </row>
    <row r="9" spans="1:11" ht="20.100000000000001" customHeight="1">
      <c r="A9" s="469" t="s">
        <v>347</v>
      </c>
      <c r="B9" s="250"/>
      <c r="C9" s="250"/>
      <c r="D9" s="1392"/>
      <c r="E9" s="1392"/>
      <c r="F9" s="1387"/>
      <c r="G9" s="565" t="s">
        <v>348</v>
      </c>
      <c r="H9" s="250"/>
      <c r="I9" s="250"/>
      <c r="J9" s="251"/>
      <c r="K9" s="1378"/>
    </row>
    <row r="10" spans="1:11" ht="20.100000000000001" customHeight="1">
      <c r="A10" s="566" t="s">
        <v>349</v>
      </c>
      <c r="B10" s="250"/>
      <c r="C10" s="250"/>
      <c r="D10" s="1392" t="s">
        <v>31</v>
      </c>
      <c r="E10" s="1392"/>
      <c r="F10" s="1387"/>
      <c r="G10" s="250" t="s">
        <v>164</v>
      </c>
      <c r="H10" s="250"/>
      <c r="I10" s="250"/>
      <c r="J10" s="252"/>
      <c r="K10" s="1378"/>
    </row>
    <row r="11" spans="1:11" ht="20.100000000000001" customHeight="1">
      <c r="A11" s="469" t="s">
        <v>350</v>
      </c>
      <c r="B11" s="250"/>
      <c r="C11" s="250"/>
      <c r="D11" s="1392"/>
      <c r="E11" s="1392"/>
      <c r="F11" s="1387"/>
      <c r="G11" s="1379" t="s">
        <v>351</v>
      </c>
      <c r="H11" s="1380"/>
      <c r="I11" s="1380"/>
      <c r="J11" s="252"/>
      <c r="K11" s="1378"/>
    </row>
    <row r="12" spans="1:11" ht="20.100000000000001" customHeight="1">
      <c r="A12" s="641" t="s">
        <v>449</v>
      </c>
      <c r="B12" s="250"/>
      <c r="C12" s="250"/>
      <c r="D12" s="1392"/>
      <c r="E12" s="1392"/>
      <c r="F12" s="1387"/>
      <c r="G12" s="1383" t="s">
        <v>477</v>
      </c>
      <c r="H12" s="1383"/>
      <c r="I12" s="1383"/>
      <c r="J12" s="567"/>
      <c r="K12" s="1378"/>
    </row>
    <row r="13" spans="1:11" ht="20.100000000000001" customHeight="1">
      <c r="A13" s="469"/>
      <c r="B13" s="250"/>
      <c r="C13" s="250"/>
      <c r="D13" s="1392"/>
      <c r="E13" s="1392"/>
      <c r="F13" s="1387"/>
      <c r="G13" s="1383" t="s">
        <v>352</v>
      </c>
      <c r="H13" s="1386"/>
      <c r="I13" s="1386"/>
      <c r="J13" s="567"/>
      <c r="K13" s="1378"/>
    </row>
    <row r="14" spans="1:11" ht="5.25" customHeight="1">
      <c r="A14" s="1390"/>
      <c r="B14" s="1258"/>
      <c r="C14" s="1258"/>
      <c r="D14" s="1258"/>
      <c r="E14" s="1258"/>
      <c r="F14" s="1387"/>
      <c r="G14" s="563"/>
      <c r="H14" s="563"/>
      <c r="I14" s="563"/>
      <c r="J14" s="563"/>
      <c r="K14" s="1378"/>
    </row>
    <row r="15" spans="1:11" ht="20.100000000000001" customHeight="1">
      <c r="A15" s="1384"/>
      <c r="B15" s="1385"/>
      <c r="C15" s="1385"/>
      <c r="D15" s="1385"/>
      <c r="E15" s="1385"/>
      <c r="F15" s="1387"/>
      <c r="G15" s="1381" t="s">
        <v>478</v>
      </c>
      <c r="H15" s="1382"/>
      <c r="I15" s="1382"/>
      <c r="J15" s="1382"/>
      <c r="K15" s="1378"/>
    </row>
    <row r="16" spans="1:11" ht="19.5" customHeight="1">
      <c r="A16" s="1384"/>
      <c r="B16" s="1385"/>
      <c r="C16" s="1385"/>
      <c r="D16" s="1385"/>
      <c r="E16" s="1385"/>
      <c r="F16" s="1387"/>
      <c r="G16" s="1372"/>
      <c r="H16" s="1372"/>
      <c r="I16" s="1372"/>
      <c r="J16" s="1372"/>
      <c r="K16" s="1378"/>
    </row>
    <row r="17" spans="1:11" s="570" customFormat="1" ht="18" customHeight="1">
      <c r="A17" s="568"/>
      <c r="B17" s="569"/>
      <c r="C17" s="648"/>
      <c r="D17" s="648"/>
      <c r="E17" s="648"/>
      <c r="F17" s="1387"/>
      <c r="G17" s="1381"/>
      <c r="H17" s="1382"/>
      <c r="I17" s="1382"/>
      <c r="J17" s="1382"/>
      <c r="K17" s="1378"/>
    </row>
    <row r="18" spans="1:11" s="570" customFormat="1" ht="18" customHeight="1">
      <c r="A18" s="568"/>
      <c r="B18" s="569"/>
      <c r="C18" s="648"/>
      <c r="D18" s="648"/>
      <c r="E18" s="648"/>
      <c r="F18" s="674"/>
      <c r="G18" s="1372"/>
      <c r="H18" s="1372"/>
      <c r="I18" s="1372"/>
      <c r="J18" s="1372"/>
      <c r="K18" s="562"/>
    </row>
    <row r="19" spans="1:11" s="570" customFormat="1" ht="18" customHeight="1">
      <c r="A19" s="568"/>
      <c r="B19" s="569"/>
      <c r="C19" s="648"/>
      <c r="D19" s="648"/>
      <c r="E19" s="648"/>
      <c r="F19" s="674"/>
      <c r="G19" s="1372"/>
      <c r="H19" s="1372"/>
      <c r="I19" s="1372"/>
      <c r="J19" s="1372"/>
      <c r="K19" s="562"/>
    </row>
    <row r="20" spans="1:11" s="570" customFormat="1" ht="18" customHeight="1">
      <c r="A20" s="568"/>
      <c r="B20" s="569"/>
      <c r="C20" s="648"/>
      <c r="D20" s="648"/>
      <c r="E20" s="648"/>
      <c r="F20" s="674"/>
      <c r="G20" s="1372"/>
      <c r="H20" s="1372"/>
      <c r="I20" s="1372"/>
      <c r="J20" s="1372"/>
      <c r="K20" s="562"/>
    </row>
    <row r="21" spans="1:11" s="570" customFormat="1" ht="18" customHeight="1">
      <c r="A21" s="568"/>
      <c r="B21" s="569"/>
      <c r="C21" s="648"/>
      <c r="D21" s="648"/>
      <c r="E21" s="648"/>
      <c r="F21" s="674"/>
      <c r="G21" s="1372"/>
      <c r="H21" s="1372"/>
      <c r="I21" s="1372"/>
      <c r="J21" s="1372"/>
      <c r="K21" s="562"/>
    </row>
    <row r="22" spans="1:11" s="570" customFormat="1" ht="18" customHeight="1">
      <c r="A22" s="568"/>
      <c r="B22" s="569"/>
      <c r="C22" s="648"/>
      <c r="D22" s="648"/>
      <c r="E22" s="648"/>
      <c r="F22" s="674"/>
      <c r="G22" s="1372"/>
      <c r="H22" s="1372"/>
      <c r="I22" s="1372"/>
      <c r="J22" s="1372"/>
      <c r="K22" s="562"/>
    </row>
    <row r="23" spans="1:11" s="570" customFormat="1" ht="18" customHeight="1">
      <c r="A23" s="670"/>
      <c r="B23" s="671"/>
      <c r="C23" s="654"/>
      <c r="D23" s="654"/>
      <c r="E23" s="654"/>
      <c r="F23" s="675"/>
      <c r="G23" s="1372"/>
      <c r="H23" s="1372"/>
      <c r="I23" s="1372"/>
      <c r="J23" s="1372"/>
      <c r="K23" s="562"/>
    </row>
    <row r="24" spans="1:11" s="570" customFormat="1" ht="7.5" customHeight="1">
      <c r="A24" s="1404"/>
      <c r="B24" s="1405"/>
      <c r="C24" s="1405"/>
      <c r="D24" s="1405"/>
      <c r="E24" s="1405"/>
      <c r="F24" s="1406"/>
      <c r="G24" s="1406"/>
      <c r="H24" s="1406"/>
      <c r="I24" s="1406"/>
      <c r="J24" s="1406"/>
      <c r="K24" s="561"/>
    </row>
    <row r="25" spans="1:11" ht="12.95" customHeight="1">
      <c r="A25" s="658" t="s">
        <v>62</v>
      </c>
      <c r="B25" s="659" t="s">
        <v>199</v>
      </c>
      <c r="C25" s="656"/>
      <c r="D25" s="656"/>
      <c r="E25" s="956"/>
      <c r="F25" s="956"/>
      <c r="G25" s="956"/>
      <c r="H25" s="956"/>
      <c r="I25" s="956"/>
      <c r="J25" s="956"/>
      <c r="K25" s="562"/>
    </row>
    <row r="26" spans="1:11" ht="2.25" customHeight="1">
      <c r="A26" s="1399"/>
      <c r="B26" s="1398"/>
      <c r="C26" s="1398"/>
      <c r="D26" s="1398"/>
      <c r="E26" s="660"/>
      <c r="F26" s="660"/>
      <c r="G26" s="660"/>
      <c r="H26" s="660"/>
      <c r="I26" s="660"/>
      <c r="J26" s="660"/>
      <c r="K26" s="562"/>
    </row>
    <row r="27" spans="1:11" ht="12.95" customHeight="1">
      <c r="A27" s="661" t="s">
        <v>353</v>
      </c>
      <c r="B27" s="656"/>
      <c r="C27" s="656"/>
      <c r="D27" s="656"/>
      <c r="E27" s="656"/>
      <c r="F27" s="656"/>
      <c r="G27" s="656"/>
      <c r="H27" s="656"/>
      <c r="I27" s="656"/>
      <c r="J27" s="656"/>
      <c r="K27" s="562"/>
    </row>
    <row r="28" spans="1:11" ht="12.95" customHeight="1">
      <c r="A28" s="1395" t="s">
        <v>479</v>
      </c>
      <c r="B28" s="1396"/>
      <c r="C28" s="1396"/>
      <c r="D28" s="1396"/>
      <c r="E28" s="1396"/>
      <c r="F28" s="1396"/>
      <c r="G28" s="1396"/>
      <c r="H28" s="1396"/>
      <c r="I28" s="1396"/>
      <c r="J28" s="1396"/>
      <c r="K28" s="562"/>
    </row>
    <row r="29" spans="1:11" ht="6.75" customHeight="1">
      <c r="A29" s="1399"/>
      <c r="B29" s="1398"/>
      <c r="C29" s="1398"/>
      <c r="D29" s="1398"/>
      <c r="E29" s="1398"/>
      <c r="F29" s="1398"/>
      <c r="G29" s="660"/>
      <c r="H29" s="660"/>
      <c r="I29" s="660"/>
      <c r="J29" s="660"/>
      <c r="K29" s="562"/>
    </row>
    <row r="30" spans="1:11" ht="12.95" customHeight="1">
      <c r="A30" s="662" t="s">
        <v>480</v>
      </c>
      <c r="B30" s="656"/>
      <c r="C30" s="656"/>
      <c r="D30" s="656"/>
      <c r="E30" s="1400" t="s">
        <v>354</v>
      </c>
      <c r="F30" s="1400"/>
      <c r="G30" s="1400"/>
      <c r="H30" s="660"/>
      <c r="I30" s="660"/>
      <c r="J30" s="660"/>
      <c r="K30" s="562"/>
    </row>
    <row r="31" spans="1:11" ht="2.25" customHeight="1">
      <c r="A31" s="1399"/>
      <c r="B31" s="1398"/>
      <c r="C31" s="1398"/>
      <c r="D31" s="1398"/>
      <c r="E31" s="1398"/>
      <c r="F31" s="1398"/>
      <c r="G31" s="660"/>
      <c r="H31" s="660"/>
      <c r="I31" s="660"/>
      <c r="J31" s="660"/>
      <c r="K31" s="562"/>
    </row>
    <row r="32" spans="1:11" ht="12.95" customHeight="1">
      <c r="A32" s="647"/>
      <c r="B32" s="652" t="s">
        <v>481</v>
      </c>
      <c r="C32" s="656"/>
      <c r="D32" s="656"/>
      <c r="E32" s="656"/>
      <c r="F32" s="656"/>
      <c r="G32" s="656"/>
      <c r="H32" s="656"/>
      <c r="I32" s="656"/>
      <c r="J32" s="656"/>
      <c r="K32" s="562"/>
    </row>
    <row r="33" spans="1:11" ht="6" customHeight="1">
      <c r="A33" s="1397"/>
      <c r="B33" s="1398"/>
      <c r="C33" s="1398"/>
      <c r="D33" s="1398"/>
      <c r="E33" s="1398"/>
      <c r="F33" s="1398"/>
      <c r="G33" s="1398"/>
      <c r="H33" s="1398"/>
      <c r="I33" s="1398"/>
      <c r="J33" s="1398"/>
      <c r="K33" s="562"/>
    </row>
    <row r="34" spans="1:11" ht="12.95" customHeight="1">
      <c r="A34" s="1397"/>
      <c r="B34" s="663"/>
      <c r="C34" s="652" t="s">
        <v>482</v>
      </c>
      <c r="D34" s="1398"/>
      <c r="E34" s="1398"/>
      <c r="F34" s="1398"/>
      <c r="G34" s="1398"/>
      <c r="H34" s="1398"/>
      <c r="I34" s="1398"/>
      <c r="J34" s="1398"/>
      <c r="K34" s="562"/>
    </row>
    <row r="35" spans="1:11" ht="6" customHeight="1">
      <c r="A35" s="1397"/>
      <c r="B35" s="1398"/>
      <c r="C35" s="1398"/>
      <c r="D35" s="1398"/>
      <c r="E35" s="1398"/>
      <c r="F35" s="1398"/>
      <c r="G35" s="1398"/>
      <c r="H35" s="1398"/>
      <c r="I35" s="1398"/>
      <c r="J35" s="1398"/>
      <c r="K35" s="562"/>
    </row>
    <row r="36" spans="1:11" ht="12.95" customHeight="1">
      <c r="A36" s="1397"/>
      <c r="B36" s="663"/>
      <c r="C36" s="652" t="s">
        <v>487</v>
      </c>
      <c r="D36" s="656"/>
      <c r="E36" s="1401"/>
      <c r="F36" s="1401"/>
      <c r="G36" s="656"/>
      <c r="H36" s="656"/>
      <c r="I36" s="656"/>
      <c r="J36" s="656"/>
      <c r="K36" s="562"/>
    </row>
    <row r="37" spans="1:11" ht="6" customHeight="1">
      <c r="A37" s="1397"/>
      <c r="B37" s="1398"/>
      <c r="C37" s="1398"/>
      <c r="D37" s="1398"/>
      <c r="E37" s="1398"/>
      <c r="F37" s="1398"/>
      <c r="G37" s="1398"/>
      <c r="H37" s="1398"/>
      <c r="I37" s="1398"/>
      <c r="J37" s="1398"/>
      <c r="K37" s="562"/>
    </row>
    <row r="38" spans="1:11" ht="12.95" customHeight="1">
      <c r="A38" s="647"/>
      <c r="B38" s="664"/>
      <c r="C38" s="652" t="s">
        <v>200</v>
      </c>
      <c r="D38" s="656"/>
      <c r="E38" s="656"/>
      <c r="F38" s="656"/>
      <c r="G38" s="656"/>
      <c r="H38" s="656"/>
      <c r="I38" s="656"/>
      <c r="J38" s="656"/>
      <c r="K38" s="562"/>
    </row>
    <row r="39" spans="1:11" ht="6" customHeight="1">
      <c r="A39" s="653"/>
      <c r="B39" s="1398"/>
      <c r="C39" s="1398"/>
      <c r="D39" s="1398"/>
      <c r="E39" s="1398"/>
      <c r="F39" s="1398"/>
      <c r="G39" s="1398"/>
      <c r="H39" s="1398"/>
      <c r="I39" s="1398"/>
      <c r="J39" s="1398"/>
      <c r="K39" s="562"/>
    </row>
    <row r="40" spans="1:11" ht="12.95" customHeight="1">
      <c r="A40" s="653"/>
      <c r="B40" s="652" t="s">
        <v>484</v>
      </c>
      <c r="C40" s="656"/>
      <c r="D40" s="656"/>
      <c r="E40" s="656"/>
      <c r="F40" s="656"/>
      <c r="G40" s="656"/>
      <c r="H40" s="656"/>
      <c r="I40" s="656"/>
      <c r="J40" s="656"/>
      <c r="K40" s="562"/>
    </row>
    <row r="41" spans="1:11" ht="6" customHeight="1">
      <c r="A41" s="653"/>
      <c r="B41" s="1398"/>
      <c r="C41" s="1398"/>
      <c r="D41" s="656"/>
      <c r="E41" s="656"/>
      <c r="F41" s="656"/>
      <c r="G41" s="656"/>
      <c r="H41" s="656"/>
      <c r="I41" s="656"/>
      <c r="J41" s="656"/>
      <c r="K41" s="562"/>
    </row>
    <row r="42" spans="1:11" ht="12.95" customHeight="1">
      <c r="A42" s="653"/>
      <c r="B42" s="663"/>
      <c r="C42" s="652" t="s">
        <v>482</v>
      </c>
      <c r="D42" s="656"/>
      <c r="E42" s="656"/>
      <c r="F42" s="656"/>
      <c r="G42" s="656"/>
      <c r="H42" s="656"/>
      <c r="I42" s="656"/>
      <c r="J42" s="656"/>
      <c r="K42" s="562"/>
    </row>
    <row r="43" spans="1:11" ht="6" customHeight="1">
      <c r="A43" s="653"/>
      <c r="B43" s="1398"/>
      <c r="C43" s="1398"/>
      <c r="D43" s="1398"/>
      <c r="E43" s="1398"/>
      <c r="F43" s="1398"/>
      <c r="G43" s="1398"/>
      <c r="H43" s="1398"/>
      <c r="I43" s="1398"/>
      <c r="J43" s="1398"/>
      <c r="K43" s="562"/>
    </row>
    <row r="44" spans="1:11" ht="12.75" customHeight="1">
      <c r="A44" s="653"/>
      <c r="B44" s="663"/>
      <c r="C44" s="652" t="s">
        <v>487</v>
      </c>
      <c r="D44" s="656"/>
      <c r="E44" s="1401"/>
      <c r="F44" s="1401"/>
      <c r="G44" s="660"/>
      <c r="H44" s="660"/>
      <c r="I44" s="660"/>
      <c r="J44" s="660"/>
      <c r="K44" s="649"/>
    </row>
    <row r="45" spans="1:11" ht="6" customHeight="1">
      <c r="A45" s="653"/>
      <c r="B45" s="660"/>
      <c r="C45" s="660"/>
      <c r="D45" s="660"/>
      <c r="E45" s="660"/>
      <c r="F45" s="660"/>
      <c r="G45" s="660"/>
      <c r="H45" s="660"/>
      <c r="I45" s="660"/>
      <c r="J45" s="660"/>
      <c r="K45" s="649"/>
    </row>
    <row r="46" spans="1:11" ht="12.95" customHeight="1">
      <c r="A46" s="647"/>
      <c r="B46" s="663"/>
      <c r="C46" s="652" t="s">
        <v>483</v>
      </c>
      <c r="D46" s="656"/>
      <c r="E46" s="657" t="s">
        <v>488</v>
      </c>
      <c r="F46" s="1401"/>
      <c r="G46" s="1401"/>
      <c r="H46" s="1401"/>
      <c r="I46" s="1401"/>
      <c r="J46" s="1401"/>
      <c r="K46" s="562"/>
    </row>
    <row r="47" spans="1:11" ht="6" customHeight="1">
      <c r="A47" s="1397"/>
      <c r="B47" s="1398"/>
      <c r="C47" s="1398"/>
      <c r="D47" s="1398"/>
      <c r="E47" s="1398"/>
      <c r="F47" s="1398"/>
      <c r="G47" s="1398"/>
      <c r="H47" s="1398"/>
      <c r="I47" s="1398"/>
      <c r="J47" s="1398"/>
      <c r="K47" s="562"/>
    </row>
    <row r="48" spans="1:11" ht="12.95" customHeight="1">
      <c r="A48" s="1397"/>
      <c r="B48" s="663"/>
      <c r="C48" s="656" t="s">
        <v>200</v>
      </c>
      <c r="D48" s="656"/>
      <c r="E48" s="656"/>
      <c r="F48" s="656"/>
      <c r="G48" s="656"/>
      <c r="H48" s="656"/>
      <c r="I48" s="656"/>
      <c r="J48" s="656"/>
      <c r="K48" s="562"/>
    </row>
    <row r="49" spans="1:11" ht="6" customHeight="1">
      <c r="A49" s="1397"/>
      <c r="B49" s="656"/>
      <c r="C49" s="656"/>
      <c r="D49" s="656"/>
      <c r="E49" s="656"/>
      <c r="F49" s="656"/>
      <c r="G49" s="656"/>
      <c r="H49" s="656"/>
      <c r="I49" s="656"/>
      <c r="J49" s="656"/>
      <c r="K49" s="562"/>
    </row>
    <row r="50" spans="1:11" ht="12.95" customHeight="1">
      <c r="A50" s="1397"/>
      <c r="B50" s="652" t="s">
        <v>485</v>
      </c>
      <c r="C50" s="656"/>
      <c r="D50" s="656"/>
      <c r="E50" s="656"/>
      <c r="F50" s="656"/>
      <c r="G50" s="656"/>
      <c r="H50" s="656"/>
      <c r="I50" s="656"/>
      <c r="J50" s="656"/>
      <c r="K50" s="562"/>
    </row>
    <row r="51" spans="1:11" ht="6" customHeight="1">
      <c r="A51" s="1397"/>
      <c r="B51" s="656"/>
      <c r="C51" s="655"/>
      <c r="D51" s="655"/>
      <c r="E51" s="655"/>
      <c r="F51" s="655"/>
      <c r="G51" s="655"/>
      <c r="H51" s="655"/>
      <c r="I51" s="655"/>
      <c r="J51" s="655"/>
      <c r="K51" s="649"/>
    </row>
    <row r="52" spans="1:11" ht="12.75" customHeight="1">
      <c r="A52" s="1397"/>
      <c r="B52" s="663"/>
      <c r="C52" s="652" t="s">
        <v>482</v>
      </c>
      <c r="D52" s="656"/>
      <c r="E52" s="656"/>
      <c r="F52" s="656"/>
      <c r="G52" s="656"/>
      <c r="H52" s="656"/>
      <c r="I52" s="656"/>
      <c r="J52" s="656"/>
      <c r="K52" s="649"/>
    </row>
    <row r="53" spans="1:11" ht="6" customHeight="1">
      <c r="A53" s="647"/>
      <c r="B53" s="656"/>
      <c r="C53" s="656"/>
      <c r="D53" s="656"/>
      <c r="E53" s="656"/>
      <c r="F53" s="1398"/>
      <c r="G53" s="1398"/>
      <c r="H53" s="1398"/>
      <c r="I53" s="1398"/>
      <c r="J53" s="1398"/>
      <c r="K53" s="562"/>
    </row>
    <row r="54" spans="1:11" ht="12.75" customHeight="1">
      <c r="A54" s="1397"/>
      <c r="B54" s="663"/>
      <c r="C54" s="656" t="s">
        <v>200</v>
      </c>
      <c r="D54" s="656"/>
      <c r="E54" s="656"/>
      <c r="F54" s="656"/>
      <c r="G54" s="656"/>
      <c r="H54" s="656"/>
      <c r="I54" s="656"/>
      <c r="J54" s="656"/>
      <c r="K54" s="562"/>
    </row>
    <row r="55" spans="1:11" ht="6" customHeight="1">
      <c r="A55" s="1397"/>
      <c r="B55" s="650"/>
      <c r="C55" s="656"/>
      <c r="D55" s="656"/>
      <c r="E55" s="656"/>
      <c r="F55" s="656"/>
      <c r="G55" s="656"/>
      <c r="H55" s="656"/>
      <c r="I55" s="656"/>
      <c r="J55" s="656"/>
      <c r="K55" s="562"/>
    </row>
    <row r="56" spans="1:11" ht="12.75" customHeight="1">
      <c r="A56" s="1397"/>
      <c r="B56" s="652" t="s">
        <v>486</v>
      </c>
      <c r="C56" s="656"/>
      <c r="D56" s="656"/>
      <c r="E56" s="656"/>
      <c r="F56" s="665"/>
      <c r="G56" s="665"/>
      <c r="H56" s="665"/>
      <c r="I56" s="665"/>
      <c r="J56" s="665"/>
      <c r="K56" s="562"/>
    </row>
    <row r="57" spans="1:11" ht="6" customHeight="1">
      <c r="A57" s="1397"/>
      <c r="B57" s="650"/>
      <c r="C57" s="656"/>
      <c r="D57" s="656"/>
      <c r="E57" s="656"/>
      <c r="F57" s="665"/>
      <c r="G57" s="665"/>
      <c r="H57" s="665"/>
      <c r="I57" s="665"/>
      <c r="J57" s="665"/>
      <c r="K57" s="562"/>
    </row>
    <row r="58" spans="1:11" ht="12.75" customHeight="1">
      <c r="A58" s="1397"/>
      <c r="B58" s="663"/>
      <c r="C58" s="652" t="s">
        <v>482</v>
      </c>
      <c r="D58" s="655"/>
      <c r="E58" s="655"/>
      <c r="F58" s="655"/>
      <c r="G58" s="655"/>
      <c r="H58" s="655"/>
      <c r="I58" s="655"/>
      <c r="J58" s="655"/>
      <c r="K58" s="562"/>
    </row>
    <row r="59" spans="1:11" ht="6" customHeight="1">
      <c r="A59" s="1397"/>
      <c r="B59" s="656"/>
      <c r="C59" s="1398"/>
      <c r="D59" s="1398"/>
      <c r="E59" s="1398"/>
      <c r="F59" s="1398"/>
      <c r="G59" s="1398"/>
      <c r="H59" s="1398"/>
      <c r="I59" s="1398"/>
      <c r="J59" s="1398"/>
      <c r="K59" s="562"/>
    </row>
    <row r="60" spans="1:11" ht="12.75" customHeight="1">
      <c r="A60" s="647"/>
      <c r="B60" s="663"/>
      <c r="C60" s="656" t="s">
        <v>200</v>
      </c>
      <c r="D60" s="660"/>
      <c r="E60" s="660"/>
      <c r="F60" s="660"/>
      <c r="G60" s="660"/>
      <c r="H60" s="660"/>
      <c r="I60" s="660"/>
      <c r="J60" s="660"/>
      <c r="K60" s="649"/>
    </row>
    <row r="61" spans="1:11" ht="6.75" customHeight="1">
      <c r="A61" s="647"/>
      <c r="B61" s="656"/>
      <c r="C61" s="660"/>
      <c r="D61" s="660"/>
      <c r="E61" s="660"/>
      <c r="F61" s="660"/>
      <c r="G61" s="660"/>
      <c r="H61" s="660"/>
      <c r="I61" s="660"/>
      <c r="J61" s="660"/>
      <c r="K61" s="649"/>
    </row>
    <row r="62" spans="1:11" ht="18.75" customHeight="1">
      <c r="A62" s="1402" t="s">
        <v>490</v>
      </c>
      <c r="B62" s="1403"/>
      <c r="C62" s="1403"/>
      <c r="D62" s="1403"/>
      <c r="E62" s="1403"/>
      <c r="F62" s="1403"/>
      <c r="G62" s="1403"/>
      <c r="H62" s="1403"/>
      <c r="I62" s="1403"/>
      <c r="J62" s="1403"/>
      <c r="K62" s="562"/>
    </row>
    <row r="63" spans="1:11" ht="18.75" customHeight="1">
      <c r="A63" s="1402"/>
      <c r="B63" s="1403"/>
      <c r="C63" s="1403"/>
      <c r="D63" s="1403"/>
      <c r="E63" s="1403"/>
      <c r="F63" s="1403"/>
      <c r="G63" s="1403"/>
      <c r="H63" s="1403"/>
      <c r="I63" s="1403"/>
      <c r="J63" s="1403"/>
      <c r="K63" s="649"/>
    </row>
    <row r="64" spans="1:11" ht="6" customHeight="1">
      <c r="A64" s="666"/>
      <c r="B64" s="667"/>
      <c r="C64" s="667"/>
      <c r="D64" s="667"/>
      <c r="E64" s="667"/>
      <c r="F64" s="667"/>
      <c r="G64" s="667"/>
      <c r="H64" s="667"/>
      <c r="I64" s="667"/>
      <c r="J64" s="667"/>
      <c r="K64" s="649"/>
    </row>
    <row r="65" spans="1:11" ht="18.75" customHeight="1">
      <c r="A65" s="1402" t="s">
        <v>489</v>
      </c>
      <c r="B65" s="1403"/>
      <c r="C65" s="1403"/>
      <c r="D65" s="1403"/>
      <c r="E65" s="1403"/>
      <c r="F65" s="1403"/>
      <c r="G65" s="1403"/>
      <c r="H65" s="1403"/>
      <c r="I65" s="1403"/>
      <c r="J65" s="1403"/>
      <c r="K65" s="677"/>
    </row>
    <row r="66" spans="1:11" ht="18.75" customHeight="1">
      <c r="A66" s="1402"/>
      <c r="B66" s="1403"/>
      <c r="C66" s="1403"/>
      <c r="D66" s="1403"/>
      <c r="E66" s="1403"/>
      <c r="F66" s="1403"/>
      <c r="G66" s="1403"/>
      <c r="H66" s="1403"/>
      <c r="I66" s="1403"/>
      <c r="J66" s="1403"/>
      <c r="K66" s="677"/>
    </row>
    <row r="67" spans="1:11" ht="18.75" customHeight="1">
      <c r="A67" s="666"/>
      <c r="B67" s="667"/>
      <c r="C67" s="667"/>
      <c r="D67" s="667"/>
      <c r="E67" s="667"/>
      <c r="F67" s="667"/>
      <c r="G67" s="667"/>
      <c r="H67" s="667"/>
      <c r="I67" s="667"/>
      <c r="J67" s="667"/>
      <c r="K67" s="668"/>
    </row>
    <row r="68" spans="1:11" s="570" customFormat="1" ht="24" customHeight="1" thickBot="1">
      <c r="A68" s="571"/>
      <c r="B68" s="1393" t="s">
        <v>155</v>
      </c>
      <c r="C68" s="1394"/>
      <c r="D68" s="646"/>
      <c r="E68" s="1393" t="s">
        <v>355</v>
      </c>
      <c r="F68" s="1394"/>
      <c r="G68" s="1393"/>
      <c r="H68" s="1393"/>
      <c r="I68" s="1393"/>
      <c r="J68" s="1393"/>
      <c r="K68" s="572"/>
    </row>
    <row r="69" spans="1:11" ht="11.25" customHeight="1"/>
    <row r="70" spans="1:11" ht="6" customHeight="1"/>
    <row r="71" spans="1:11" ht="4.5" customHeight="1"/>
    <row r="72" spans="1:11" ht="15" customHeight="1"/>
    <row r="73" spans="1:11" ht="15" customHeight="1"/>
    <row r="74" spans="1:11" ht="15" customHeight="1"/>
    <row r="75" spans="1:11" ht="15" customHeight="1"/>
    <row r="76" spans="1:11" ht="15" customHeight="1"/>
    <row r="77" spans="1:11" ht="15" customHeight="1"/>
    <row r="78" spans="1:11" ht="12.95" customHeight="1"/>
    <row r="79" spans="1:11" ht="12.95" customHeight="1"/>
    <row r="80" spans="1:11" ht="12.95" customHeight="1"/>
    <row r="81" ht="12.95" customHeight="1"/>
    <row r="82" ht="12.95" customHeight="1"/>
    <row r="83" ht="12.95" customHeight="1"/>
    <row r="84" ht="12.95" customHeight="1"/>
    <row r="85" ht="12.95" customHeight="1"/>
    <row r="86" ht="12.95" customHeight="1"/>
    <row r="87" ht="12.95" customHeight="1"/>
    <row r="88" ht="12.95" customHeight="1"/>
    <row r="89" ht="12.95" customHeight="1"/>
    <row r="90" ht="12.95" customHeight="1"/>
    <row r="91" ht="12.95" customHeight="1"/>
    <row r="92" ht="12.95" customHeight="1"/>
    <row r="93" ht="12.95" customHeight="1"/>
    <row r="94" ht="12.95" customHeight="1"/>
    <row r="95" ht="12.95" customHeight="1"/>
    <row r="96" ht="12.95" customHeight="1"/>
    <row r="97" ht="12.95" customHeight="1"/>
    <row r="98" ht="12.95" customHeight="1"/>
    <row r="99" ht="12.95" customHeight="1"/>
    <row r="100" ht="12.95" customHeight="1"/>
    <row r="101" ht="12.95" customHeight="1"/>
    <row r="102" ht="12.95" customHeight="1"/>
    <row r="103" ht="12.95" customHeight="1"/>
    <row r="104" ht="12.95" customHeight="1"/>
    <row r="105" ht="12.95" customHeight="1"/>
    <row r="106" ht="12.95" customHeight="1"/>
  </sheetData>
  <mergeCells count="58">
    <mergeCell ref="E44:F44"/>
    <mergeCell ref="F46:J46"/>
    <mergeCell ref="A65:J66"/>
    <mergeCell ref="A62:J63"/>
    <mergeCell ref="D13:E13"/>
    <mergeCell ref="G23:J23"/>
    <mergeCell ref="A26:D26"/>
    <mergeCell ref="A47:A52"/>
    <mergeCell ref="A24:D24"/>
    <mergeCell ref="A33:A37"/>
    <mergeCell ref="E24:J25"/>
    <mergeCell ref="E36:F36"/>
    <mergeCell ref="C59:J59"/>
    <mergeCell ref="F53:J53"/>
    <mergeCell ref="G18:J18"/>
    <mergeCell ref="G21:J21"/>
    <mergeCell ref="B68:C68"/>
    <mergeCell ref="E68:F68"/>
    <mergeCell ref="G68:J68"/>
    <mergeCell ref="A28:J28"/>
    <mergeCell ref="A54:A59"/>
    <mergeCell ref="B35:C35"/>
    <mergeCell ref="B37:J37"/>
    <mergeCell ref="B39:J39"/>
    <mergeCell ref="B41:C41"/>
    <mergeCell ref="B43:J43"/>
    <mergeCell ref="B47:J47"/>
    <mergeCell ref="A29:F29"/>
    <mergeCell ref="A31:F31"/>
    <mergeCell ref="E30:G30"/>
    <mergeCell ref="B33:J33"/>
    <mergeCell ref="D34:J35"/>
    <mergeCell ref="A7:E7"/>
    <mergeCell ref="A14:E14"/>
    <mergeCell ref="G7:J7"/>
    <mergeCell ref="G11:I11"/>
    <mergeCell ref="A8:C8"/>
    <mergeCell ref="D8:E8"/>
    <mergeCell ref="D12:E12"/>
    <mergeCell ref="D9:E9"/>
    <mergeCell ref="D10:E10"/>
    <mergeCell ref="D11:E11"/>
    <mergeCell ref="G22:J22"/>
    <mergeCell ref="G19:J19"/>
    <mergeCell ref="G20:J20"/>
    <mergeCell ref="E2:J2"/>
    <mergeCell ref="E3:J3"/>
    <mergeCell ref="A4:K4"/>
    <mergeCell ref="K6:K17"/>
    <mergeCell ref="G8:I8"/>
    <mergeCell ref="G17:J17"/>
    <mergeCell ref="G12:I12"/>
    <mergeCell ref="A16:E16"/>
    <mergeCell ref="A15:E15"/>
    <mergeCell ref="G13:I13"/>
    <mergeCell ref="F6:F17"/>
    <mergeCell ref="G16:J16"/>
    <mergeCell ref="G15:J15"/>
  </mergeCells>
  <pageMargins left="0.59055118110236227" right="0" top="0" bottom="0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19</vt:i4>
      </vt:variant>
      <vt:variant>
        <vt:lpstr>Névvel ellátott tartományok</vt:lpstr>
      </vt:variant>
      <vt:variant>
        <vt:i4>12</vt:i4>
      </vt:variant>
    </vt:vector>
  </HeadingPairs>
  <TitlesOfParts>
    <vt:vector size="31" baseType="lpstr">
      <vt:lpstr>Ges-Dok-Rev-Stand </vt:lpstr>
      <vt:lpstr>Capacity</vt:lpstr>
      <vt:lpstr>P-FMEA</vt:lpstr>
      <vt:lpstr>Control Plan</vt:lpstr>
      <vt:lpstr>Test equipment capability P.I</vt:lpstr>
      <vt:lpstr>Test equipment capability P.II</vt:lpstr>
      <vt:lpstr>EMPB-Result</vt:lpstr>
      <vt:lpstr>EMPB-Test Results</vt:lpstr>
      <vt:lpstr>EMPB-Material Declaration</vt:lpstr>
      <vt:lpstr>Short-term capability</vt:lpstr>
      <vt:lpstr>Process capability I</vt:lpstr>
      <vt:lpstr>Process capability II</vt:lpstr>
      <vt:lpstr>SPC monitoring</vt:lpstr>
      <vt:lpstr>8D Report</vt:lpstr>
      <vt:lpstr>Tabelle zu 3.5a</vt:lpstr>
      <vt:lpstr>Tabelle zu 3.5b</vt:lpstr>
      <vt:lpstr>Tabelle zu 3.11</vt:lpstr>
      <vt:lpstr>Tabelle zu 3.10b</vt:lpstr>
      <vt:lpstr>Tabelle zu 3.5c</vt:lpstr>
      <vt:lpstr>'8D Report'!Nyomtatási_cím</vt:lpstr>
      <vt:lpstr>'P-FMEA'!Nyomtatási_cím</vt:lpstr>
      <vt:lpstr>'Short-term capability'!Nyomtatási_cím</vt:lpstr>
      <vt:lpstr>'8D Report'!Nyomtatási_terület</vt:lpstr>
      <vt:lpstr>'Process capability II'!Nyomtatási_terület</vt:lpstr>
      <vt:lpstr>'8D Report'!Text15</vt:lpstr>
      <vt:lpstr>'8D Report'!Text21</vt:lpstr>
      <vt:lpstr>'8D Report'!Text29</vt:lpstr>
      <vt:lpstr>'8D Report'!Text34</vt:lpstr>
      <vt:lpstr>'8D Report'!Text37</vt:lpstr>
      <vt:lpstr>'8D Report'!Text38</vt:lpstr>
      <vt:lpstr>'8D Report'!Text39</vt:lpstr>
    </vt:vector>
  </TitlesOfParts>
  <Company>IMS Connector Systems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IMS</dc:creator>
  <cp:lastModifiedBy>Rita Pecsi</cp:lastModifiedBy>
  <cp:lastPrinted>2018-05-29T09:07:06Z</cp:lastPrinted>
  <dcterms:created xsi:type="dcterms:W3CDTF">1999-05-17T12:31:21Z</dcterms:created>
  <dcterms:modified xsi:type="dcterms:W3CDTF">2018-06-26T12:23:51Z</dcterms:modified>
</cp:coreProperties>
</file>